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00" windowHeight="8310" tabRatio="715" activeTab="3"/>
  </bookViews>
  <sheets>
    <sheet name="Aneksi nr 1" sheetId="4" r:id="rId1"/>
    <sheet name="Aneksi nr 2" sheetId="16" r:id="rId2"/>
    <sheet name="Aneksi Nr .3" sheetId="21" r:id="rId3"/>
    <sheet name="Aneksi Nr .4" sheetId="20" r:id="rId4"/>
    <sheet name="Aneksi Nr.5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0">'Aneksi nr 1'!#REF!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24519"/>
</workbook>
</file>

<file path=xl/calcChain.xml><?xml version="1.0" encoding="utf-8"?>
<calcChain xmlns="http://schemas.openxmlformats.org/spreadsheetml/2006/main">
  <c r="J12" i="19"/>
  <c r="J11"/>
  <c r="I11"/>
  <c r="E43" i="21"/>
  <c r="E44"/>
  <c r="E45"/>
  <c r="E46"/>
  <c r="E47"/>
  <c r="E48"/>
  <c r="E49"/>
  <c r="E50"/>
  <c r="E51"/>
  <c r="E42"/>
  <c r="D43"/>
  <c r="D44"/>
  <c r="D45"/>
  <c r="D46"/>
  <c r="D47"/>
  <c r="D48"/>
  <c r="D49"/>
  <c r="D50"/>
  <c r="D51"/>
  <c r="D42"/>
  <c r="M12"/>
  <c r="M15"/>
  <c r="M16"/>
  <c r="M19"/>
  <c r="M20"/>
  <c r="J12"/>
  <c r="J13"/>
  <c r="M13" s="1"/>
  <c r="J14"/>
  <c r="M14" s="1"/>
  <c r="J15"/>
  <c r="J16"/>
  <c r="J17"/>
  <c r="M17" s="1"/>
  <c r="J18"/>
  <c r="M18" s="1"/>
  <c r="J19"/>
  <c r="J20"/>
  <c r="J11"/>
  <c r="M11" s="1"/>
  <c r="F11" l="1"/>
  <c r="D31"/>
  <c r="D59"/>
  <c r="D18" i="16"/>
  <c r="H9"/>
  <c r="G9"/>
  <c r="H18" i="4"/>
  <c r="H27" s="1"/>
  <c r="E20"/>
  <c r="E12"/>
  <c r="E13"/>
  <c r="E11"/>
  <c r="E9" i="20" l="1"/>
  <c r="E10"/>
  <c r="E11"/>
  <c r="E12"/>
  <c r="E13"/>
  <c r="E14"/>
  <c r="E15"/>
  <c r="E16"/>
  <c r="E17"/>
  <c r="E8"/>
  <c r="N12" i="21" l="1"/>
  <c r="O12" s="1"/>
  <c r="N13"/>
  <c r="O13" s="1"/>
  <c r="N14"/>
  <c r="N15"/>
  <c r="O15" s="1"/>
  <c r="N16"/>
  <c r="O16" s="1"/>
  <c r="N17"/>
  <c r="O17" s="1"/>
  <c r="N18"/>
  <c r="O18" s="1"/>
  <c r="N19"/>
  <c r="O19" s="1"/>
  <c r="N20"/>
  <c r="O20" s="1"/>
  <c r="N11"/>
  <c r="O11" s="1"/>
  <c r="K12"/>
  <c r="F9" i="20" s="1"/>
  <c r="G9" s="1"/>
  <c r="K13" i="21"/>
  <c r="F10" i="20" s="1"/>
  <c r="G10" s="1"/>
  <c r="K14" i="21"/>
  <c r="L14" s="1"/>
  <c r="K15"/>
  <c r="L15" s="1"/>
  <c r="K16"/>
  <c r="F13" i="20" s="1"/>
  <c r="G13" s="1"/>
  <c r="K17" i="21"/>
  <c r="L17" s="1"/>
  <c r="K18"/>
  <c r="F15" i="20" s="1"/>
  <c r="G15" s="1"/>
  <c r="K19" i="21"/>
  <c r="L19" s="1"/>
  <c r="K20"/>
  <c r="F17" i="20" s="1"/>
  <c r="G17" s="1"/>
  <c r="K11" i="21"/>
  <c r="F8" i="20" s="1"/>
  <c r="I11" i="21"/>
  <c r="H18" i="19"/>
  <c r="I23" i="20"/>
  <c r="D57" i="21"/>
  <c r="H59"/>
  <c r="H31"/>
  <c r="H36" i="4"/>
  <c r="H18" i="16"/>
  <c r="C9"/>
  <c r="C10" s="1"/>
  <c r="C18" i="4"/>
  <c r="C27" s="1"/>
  <c r="H11" i="20"/>
  <c r="E18"/>
  <c r="H10" i="16"/>
  <c r="I14" i="4"/>
  <c r="I15"/>
  <c r="I16"/>
  <c r="I17"/>
  <c r="I12"/>
  <c r="I13"/>
  <c r="F18"/>
  <c r="F27" s="1"/>
  <c r="F9" i="16" s="1"/>
  <c r="F10" s="1"/>
  <c r="I19" i="4"/>
  <c r="I20"/>
  <c r="I21"/>
  <c r="I22"/>
  <c r="I23"/>
  <c r="I24"/>
  <c r="I25"/>
  <c r="I26"/>
  <c r="D18"/>
  <c r="D27" s="1"/>
  <c r="D9" i="16" s="1"/>
  <c r="D10" s="1"/>
  <c r="G12" i="19"/>
  <c r="H12"/>
  <c r="I12"/>
  <c r="I20" i="21"/>
  <c r="I19"/>
  <c r="I18"/>
  <c r="I17"/>
  <c r="I16"/>
  <c r="I15"/>
  <c r="I14"/>
  <c r="I13"/>
  <c r="I12"/>
  <c r="F12"/>
  <c r="F13"/>
  <c r="F14"/>
  <c r="F15"/>
  <c r="F16"/>
  <c r="F17"/>
  <c r="F18"/>
  <c r="F19"/>
  <c r="F20"/>
  <c r="H21"/>
  <c r="E21"/>
  <c r="O14"/>
  <c r="E18" i="4"/>
  <c r="E27" s="1"/>
  <c r="E9" i="16" s="1"/>
  <c r="E10" s="1"/>
  <c r="I11" i="4"/>
  <c r="H15" i="20" l="1"/>
  <c r="I15" s="1"/>
  <c r="L20" i="21"/>
  <c r="R20" s="1"/>
  <c r="L16"/>
  <c r="R16" s="1"/>
  <c r="L12"/>
  <c r="R12" s="1"/>
  <c r="H17" i="20"/>
  <c r="I17" s="1"/>
  <c r="H8"/>
  <c r="H10"/>
  <c r="I10" s="1"/>
  <c r="H13"/>
  <c r="I13" s="1"/>
  <c r="H14"/>
  <c r="H9"/>
  <c r="L13" i="21"/>
  <c r="R13" s="1"/>
  <c r="H16" i="20"/>
  <c r="H12"/>
  <c r="F14"/>
  <c r="G14" s="1"/>
  <c r="E52" i="21"/>
  <c r="F11" i="20"/>
  <c r="G11" s="1"/>
  <c r="I11" s="1"/>
  <c r="L18" i="21"/>
  <c r="R18" s="1"/>
  <c r="N21"/>
  <c r="K21"/>
  <c r="F16" i="20"/>
  <c r="G16" s="1"/>
  <c r="F12"/>
  <c r="G12" s="1"/>
  <c r="L11" i="21"/>
  <c r="R11" s="1"/>
  <c r="Q20"/>
  <c r="Q15"/>
  <c r="Q17"/>
  <c r="I9" i="20"/>
  <c r="G8"/>
  <c r="P20" i="21"/>
  <c r="R14"/>
  <c r="P19"/>
  <c r="R15"/>
  <c r="P12"/>
  <c r="Q12"/>
  <c r="Q13"/>
  <c r="Q16"/>
  <c r="P11"/>
  <c r="R17"/>
  <c r="Q19"/>
  <c r="Q14"/>
  <c r="P14"/>
  <c r="P15"/>
  <c r="Q18"/>
  <c r="R19"/>
  <c r="P17"/>
  <c r="P16"/>
  <c r="P13"/>
  <c r="P18"/>
  <c r="G18" i="4"/>
  <c r="Q11" i="21"/>
  <c r="I16" i="20" l="1"/>
  <c r="H18"/>
  <c r="I14"/>
  <c r="I12"/>
  <c r="G18"/>
  <c r="F18"/>
  <c r="I8"/>
  <c r="G27" i="4"/>
  <c r="I18"/>
  <c r="I27" l="1"/>
  <c r="G10" i="16" l="1"/>
  <c r="I10" s="1"/>
  <c r="I9"/>
</calcChain>
</file>

<file path=xl/sharedStrings.xml><?xml version="1.0" encoding="utf-8"?>
<sst xmlns="http://schemas.openxmlformats.org/spreadsheetml/2006/main" count="325" uniqueCount="149">
  <si>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</si>
  <si>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</si>
  <si>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</si>
  <si>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</si>
  <si>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</si>
  <si>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</si>
  <si>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</si>
  <si>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</si>
  <si>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</si>
  <si>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</si>
  <si>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</si>
  <si>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</si>
  <si>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</si>
  <si>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</si>
  <si>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</si>
  <si>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</si>
  <si>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</si>
  <si>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</si>
  <si>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</si>
  <si>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</si>
  <si>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</si>
  <si>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</si>
  <si>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</si>
  <si>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</si>
  <si>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</si>
  <si>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</si>
  <si>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</si>
  <si>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</si>
  <si>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</si>
  <si>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Buxheti Vjetor</t>
  </si>
  <si>
    <t>ne 000/leke</t>
  </si>
  <si>
    <t>Emertimi</t>
  </si>
  <si>
    <t>Kodi i Programit</t>
  </si>
  <si>
    <t>Shpenzime Kapitale</t>
  </si>
  <si>
    <t>(6)</t>
  </si>
  <si>
    <t>(7)=(6)-(5)</t>
  </si>
  <si>
    <t>Art.</t>
  </si>
  <si>
    <t xml:space="preserve">Titulli </t>
  </si>
  <si>
    <t xml:space="preserve">Emertimi Programit </t>
  </si>
  <si>
    <t>Totali Drejtorise B.A.P.U&amp;ShV</t>
  </si>
  <si>
    <t>00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</si>
  <si>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</si>
  <si>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</si>
  <si>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</si>
  <si>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</si>
  <si>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</si>
  <si>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</si>
  <si>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</si>
  <si>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REALIZIMI PROGRESIV  nga fillimi i vitit deri në periudhën aktuale</t>
  </si>
  <si>
    <t>REALIZIMI PROGRESIV  nga fillimi i projektit deri në periudhën aktuale</t>
  </si>
  <si>
    <t>Komente</t>
  </si>
  <si>
    <t>e</t>
  </si>
  <si>
    <t>të</t>
  </si>
  <si>
    <t>Kontraktuar</t>
  </si>
  <si>
    <t>projektit</t>
  </si>
  <si>
    <t>Drejtuesi i Ekipit Menaxhues të Programit</t>
  </si>
  <si>
    <t>Emri</t>
  </si>
  <si>
    <t>Firma</t>
  </si>
  <si>
    <t>Data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</si>
  <si>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</si>
  <si>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</si>
  <si>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</si>
  <si>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</si>
  <si>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</si>
  <si>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</si>
  <si>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r>
      <t>Emertimi i Treguesit te Performances</t>
    </r>
    <r>
      <rPr>
        <b/>
        <sz val="11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</si>
  <si>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t>Niveli faktik i  vitit paraardhes</t>
  </si>
  <si>
    <t>% e Realizimit te Treguesit te Performances/Produktit</t>
  </si>
  <si>
    <t>Objektivi 1.1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</si>
  <si>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</si>
  <si>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</si>
  <si>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</si>
  <si>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</si>
  <si>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</si>
  <si>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</si>
  <si>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Kodi</t>
  </si>
  <si>
    <t>Emertimi i Treguesit te Performances/Produktit</t>
  </si>
  <si>
    <t xml:space="preserve">Njësia matese </t>
  </si>
  <si>
    <t xml:space="preserve">V = IV - I
</t>
  </si>
  <si>
    <t xml:space="preserve">V = IV - II
</t>
  </si>
  <si>
    <t xml:space="preserve">V = IV - III
</t>
  </si>
  <si>
    <t>A</t>
  </si>
  <si>
    <t>numer</t>
  </si>
  <si>
    <t>......</t>
  </si>
  <si>
    <t>C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</si>
  <si>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</si>
  <si>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</si>
  <si>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</si>
  <si>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</si>
  <si>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D</t>
  </si>
  <si>
    <t>E</t>
  </si>
  <si>
    <t>F</t>
  </si>
  <si>
    <t>1110.4240.4260</t>
  </si>
  <si>
    <t>Kositja e barit</t>
  </si>
  <si>
    <t>Mirembajtja e stolave</t>
  </si>
  <si>
    <t>Pastrimi I mbeturinave</t>
  </si>
  <si>
    <t>Krasitja e pemeve</t>
  </si>
  <si>
    <t>Ndertim stolash</t>
  </si>
  <si>
    <t>Mbjellja e luleve</t>
  </si>
  <si>
    <t>Mbjellja e pemeve</t>
  </si>
  <si>
    <t>B</t>
  </si>
  <si>
    <t>G</t>
  </si>
  <si>
    <t>H</t>
  </si>
  <si>
    <t>J</t>
  </si>
  <si>
    <t>Prashitja</t>
  </si>
  <si>
    <t>Plerimi dhe sperkatja</t>
  </si>
  <si>
    <t>m2</t>
  </si>
  <si>
    <t>cope</t>
  </si>
  <si>
    <t>m3</t>
  </si>
  <si>
    <t>Vaditja</t>
  </si>
  <si>
    <t>Shefe finance</t>
  </si>
  <si>
    <t>NDERMARRJA E GJELBERIMIT BERAT</t>
  </si>
  <si>
    <t>Sasia Faktike (sipas vitit paraardhes)</t>
  </si>
  <si>
    <t>Shpenzimet 
(sipas vitit paraardhes)</t>
  </si>
  <si>
    <t>Kosto per Njesi (sipas vitit paraardhes)</t>
  </si>
  <si>
    <t>Ndermarrja e Gjelberimit</t>
  </si>
  <si>
    <r>
      <rPr>
        <b/>
        <sz val="11"/>
        <color indexed="60"/>
        <rFont val="Calibri"/>
        <family val="2"/>
        <charset val="238"/>
      </rPr>
      <t>*Objektivat e politikës*:</t>
    </r>
  </si>
  <si>
    <t>i vitit paraardhes
Viti 2018</t>
  </si>
  <si>
    <t>Ermal DOLLANI</t>
  </si>
  <si>
    <t>Kosto per Njesi 
(sipas planit 4 mujor</t>
  </si>
  <si>
    <t>Plan                   Viti 2019</t>
  </si>
  <si>
    <t>Plan Fillestar Viti 2019</t>
  </si>
  <si>
    <t>Plan i Rishikuar Viti 2019</t>
  </si>
  <si>
    <t>Thimie HOXHA</t>
  </si>
  <si>
    <t xml:space="preserve"> "Raporti i  Monitorimit te Shpenzimeve  të Programit sipas Shpenzimeve 8- mujori  2019"</t>
  </si>
  <si>
    <t xml:space="preserve"> Plani i Periudhes/8 mujor viti 2019</t>
  </si>
  <si>
    <t xml:space="preserve"> Periudhes/ 8 mujor viti 2019</t>
  </si>
  <si>
    <t xml:space="preserve"> Plani i Periudhes/8 mujori</t>
  </si>
  <si>
    <t xml:space="preserve"> Periudhes/8 mujori</t>
  </si>
  <si>
    <t>30.08.2019</t>
  </si>
  <si>
    <t>Periudha e Raportimit:  .8-MUJORI-2019</t>
  </si>
  <si>
    <t>Sasia (sipas planit 8 mujor 2019</t>
  </si>
  <si>
    <t xml:space="preserve">Shpenzimet 
(sipas planit 8 mujor2019 </t>
  </si>
  <si>
    <t>Sasia (sipas planit te rishikuar te 8 mujorit</t>
  </si>
  <si>
    <t>Shpenzimet 
(sipas planit te rishikuar 8 mujor 2019</t>
  </si>
  <si>
    <t>Kosto per Njesi 
(sipas planit te rishikuar 8 mujor 2019</t>
  </si>
  <si>
    <t>Sasia Faktike (ne fund te 8 mujorit )</t>
  </si>
  <si>
    <t>Shpenzimet Faktike (ne fund 8 mujorit)</t>
  </si>
  <si>
    <t>Kosto per Njesi Faktike (ne fund te 8 mujorit</t>
  </si>
  <si>
    <t>Periudha e Raportimit: 8--MUJORI-2019</t>
  </si>
  <si>
    <t>ANEKSI nr.8 "Raporti i realizimit te objektivave te politikes se programit"</t>
  </si>
  <si>
    <t>Niveli i planifikuar 8 mujor 2019</t>
  </si>
  <si>
    <t>Niveli i rishikuar ne vitin korent 8 -mujor</t>
  </si>
  <si>
    <t>Niveli faktik ne fund te 8-Mujorit</t>
  </si>
  <si>
    <t>Plani i buxhetit 8 mujori _2019</t>
  </si>
  <si>
    <t>REALIZIMI për periudhën e raportimit (8-M/2019)</t>
  </si>
  <si>
    <t>Kompjuter printer + karrige me rrota</t>
  </si>
  <si>
    <t>Aneksi NR.4</t>
  </si>
  <si>
    <t>1. Permiresim i cilesise se mirembajtjes dhe zgjerimi i siperfaqeve te gjelberta dhe gjelberimit rrugor, ne te gjithe territorin e Bashkise 2. • Permiresimi i cilesesise se mirembajtjes dhe estetikes dhe kushteve te argetimit per femijet e familjet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</si>
</sst>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#,##0;[Red]#,##0"/>
  </numFmts>
  <fonts count="106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12"/>
      <name val="Arial"/>
      <family val="2"/>
    </font>
    <font>
      <b/>
      <sz val="11"/>
      <color indexed="60"/>
      <name val="Calibri"/>
      <family val="2"/>
      <charset val="238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9"/>
      <name val="Arial"/>
      <family val="2"/>
    </font>
    <font>
      <i/>
      <sz val="10"/>
      <name val="Arial"/>
      <family val="2"/>
      <charset val="238"/>
    </font>
    <font>
      <b/>
      <sz val="8"/>
      <color rgb="FFC00000"/>
      <name val="Arial"/>
      <family val="2"/>
    </font>
    <font>
      <u/>
      <sz val="12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sz val="10"/>
      <color rgb="FFC00000"/>
      <name val="Arial"/>
      <family val="2"/>
    </font>
    <font>
      <b/>
      <u/>
      <sz val="12"/>
      <color rgb="FFC00000"/>
      <name val="Arial"/>
      <family val="2"/>
    </font>
    <font>
      <b/>
      <sz val="10"/>
      <color theme="7" tint="-0.499984740745262"/>
      <name val="Arial"/>
      <family val="2"/>
    </font>
    <font>
      <b/>
      <sz val="10"/>
      <color rgb="FFC00000"/>
      <name val="Arial"/>
      <family val="2"/>
    </font>
    <font>
      <b/>
      <u/>
      <sz val="12"/>
      <color rgb="FFC00000"/>
      <name val="Arial"/>
      <family val="2"/>
      <charset val="238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rgb="FFC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Calibri"/>
      <family val="2"/>
      <scheme val="minor"/>
    </font>
    <font>
      <b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12"/>
      <name val="Arial"/>
      <family val="2"/>
    </font>
    <font>
      <b/>
      <u/>
      <sz val="11"/>
      <color rgb="FFC00000"/>
      <name val="Arial"/>
      <family val="2"/>
    </font>
    <font>
      <sz val="10"/>
      <color theme="1"/>
      <name val="Cambria"/>
      <family val="1"/>
      <scheme val="major"/>
    </font>
    <font>
      <b/>
      <u/>
      <sz val="9"/>
      <color rgb="FFC00000"/>
      <name val="Arial"/>
      <family val="2"/>
      <charset val="238"/>
    </font>
    <font>
      <sz val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41">
    <xf numFmtId="0" fontId="0" fillId="0" borderId="0"/>
    <xf numFmtId="0" fontId="12" fillId="0" borderId="0">
      <alignment vertical="top"/>
    </xf>
    <xf numFmtId="0" fontId="11" fillId="0" borderId="0"/>
    <xf numFmtId="0" fontId="11" fillId="0" borderId="0"/>
    <xf numFmtId="0" fontId="11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175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2" fillId="20" borderId="1" applyNumberFormat="0"/>
    <xf numFmtId="0" fontId="17" fillId="21" borderId="2" applyNumberFormat="0" applyAlignment="0" applyProtection="0"/>
    <xf numFmtId="0" fontId="18" fillId="0" borderId="3" applyNumberFormat="0" applyFont="0" applyFill="0" applyAlignment="0" applyProtection="0"/>
    <xf numFmtId="0" fontId="19" fillId="22" borderId="4" applyNumberFormat="0" applyAlignment="0" applyProtection="0"/>
    <xf numFmtId="0" fontId="20" fillId="0" borderId="0"/>
    <xf numFmtId="170" fontId="21" fillId="0" borderId="0">
      <alignment horizontal="right" vertical="top"/>
    </xf>
    <xf numFmtId="0" fontId="20" fillId="0" borderId="0"/>
    <xf numFmtId="0" fontId="20" fillId="0" borderId="0"/>
    <xf numFmtId="0" fontId="18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7" fillId="24" borderId="5" applyNumberFormat="0" applyFont="0" applyBorder="0" applyAlignment="0" applyProtection="0">
      <alignment horizontal="right"/>
    </xf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3" fillId="4" borderId="0" applyNumberFormat="0" applyBorder="0" applyAlignment="0" applyProtection="0"/>
    <xf numFmtId="38" fontId="9" fillId="23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8" fillId="7" borderId="2" applyNumberFormat="0" applyAlignment="0" applyProtection="0"/>
    <xf numFmtId="10" fontId="9" fillId="26" borderId="9" applyNumberFormat="0" applyBorder="0" applyAlignment="0" applyProtection="0"/>
    <xf numFmtId="3" fontId="2" fillId="27" borderId="0" applyNumberFormat="0" applyBorder="0"/>
    <xf numFmtId="164" fontId="29" fillId="0" borderId="0"/>
    <xf numFmtId="0" fontId="30" fillId="0" borderId="10" applyNumberFormat="0" applyFill="0" applyAlignment="0" applyProtection="0"/>
    <xf numFmtId="184" fontId="18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35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6" fillId="21" borderId="11" applyNumberFormat="0" applyAlignment="0" applyProtection="0"/>
    <xf numFmtId="40" fontId="37" fillId="26" borderId="0">
      <alignment horizontal="right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185" fontId="35" fillId="0" borderId="0" applyFill="0" applyBorder="0" applyAlignment="0">
      <alignment horizontal="centerContinuous"/>
    </xf>
    <xf numFmtId="3" fontId="2" fillId="32" borderId="1" applyNumberFormat="0"/>
    <xf numFmtId="0" fontId="13" fillId="0" borderId="0"/>
    <xf numFmtId="0" fontId="38" fillId="0" borderId="0"/>
    <xf numFmtId="0" fontId="12" fillId="0" borderId="0">
      <alignment vertical="top"/>
    </xf>
    <xf numFmtId="0" fontId="2" fillId="0" borderId="0" applyNumberFormat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>
      <alignment horizontal="left" vertical="top"/>
    </xf>
    <xf numFmtId="0" fontId="42" fillId="0" borderId="0" applyNumberFormat="0" applyFont="0" applyFill="0" applyBorder="0" applyAlignment="0" applyProtection="0">
      <alignment horizontal="left" vertical="top"/>
    </xf>
    <xf numFmtId="0" fontId="42" fillId="0" borderId="0" applyNumberFormat="0" applyFont="0" applyFill="0" applyBorder="0" applyAlignment="0" applyProtection="0">
      <alignment horizontal="left" vertical="top"/>
    </xf>
    <xf numFmtId="0" fontId="35" fillId="0" borderId="0"/>
    <xf numFmtId="0" fontId="44" fillId="0" borderId="0">
      <alignment horizontal="left" wrapText="1"/>
    </xf>
    <xf numFmtId="0" fontId="45" fillId="0" borderId="13" applyNumberFormat="0" applyFont="0" applyFill="0" applyBorder="0" applyAlignment="0" applyProtection="0">
      <alignment horizontal="center" wrapText="1"/>
    </xf>
    <xf numFmtId="181" fontId="13" fillId="0" borderId="0" applyNumberFormat="0" applyFont="0" applyFill="0" applyBorder="0" applyAlignment="0" applyProtection="0">
      <alignment horizontal="right"/>
    </xf>
    <xf numFmtId="0" fontId="45" fillId="0" borderId="0" applyNumberFormat="0" applyFont="0" applyFill="0" applyBorder="0" applyAlignment="0" applyProtection="0">
      <alignment horizontal="left" indent="1"/>
    </xf>
    <xf numFmtId="182" fontId="45" fillId="0" borderId="0" applyNumberFormat="0" applyFont="0" applyFill="0" applyBorder="0" applyAlignment="0" applyProtection="0"/>
    <xf numFmtId="0" fontId="35" fillId="0" borderId="13" applyNumberFormat="0" applyFont="0" applyFill="0" applyAlignment="0" applyProtection="0">
      <alignment horizontal="center"/>
    </xf>
    <xf numFmtId="0" fontId="35" fillId="0" borderId="0" applyNumberFormat="0" applyFont="0" applyFill="0" applyBorder="0" applyAlignment="0" applyProtection="0">
      <alignment horizontal="left" wrapText="1" indent="1"/>
    </xf>
    <xf numFmtId="0" fontId="45" fillId="0" borderId="0" applyNumberFormat="0" applyFont="0" applyFill="0" applyBorder="0" applyAlignment="0" applyProtection="0">
      <alignment horizontal="left" indent="1"/>
    </xf>
    <xf numFmtId="0" fontId="35" fillId="0" borderId="0" applyNumberFormat="0" applyFont="0" applyFill="0" applyBorder="0" applyAlignment="0" applyProtection="0">
      <alignment horizontal="left" wrapText="1" indent="2"/>
    </xf>
    <xf numFmtId="183" fontId="35" fillId="0" borderId="0">
      <alignment horizontal="right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9" fontId="48" fillId="0" borderId="0">
      <alignment horizontal="right"/>
    </xf>
    <xf numFmtId="0" fontId="49" fillId="0" borderId="0" applyProtection="0"/>
    <xf numFmtId="186" fontId="49" fillId="0" borderId="0" applyProtection="0"/>
    <xf numFmtId="0" fontId="50" fillId="0" borderId="0" applyProtection="0"/>
    <xf numFmtId="0" fontId="51" fillId="0" borderId="0" applyProtection="0"/>
    <xf numFmtId="0" fontId="49" fillId="0" borderId="14" applyProtection="0"/>
    <xf numFmtId="0" fontId="49" fillId="0" borderId="0"/>
    <xf numFmtId="10" fontId="49" fillId="0" borderId="0" applyProtection="0"/>
    <xf numFmtId="0" fontId="49" fillId="0" borderId="0"/>
    <xf numFmtId="2" fontId="49" fillId="0" borderId="0" applyProtection="0"/>
    <xf numFmtId="4" fontId="49" fillId="0" borderId="0" applyProtection="0"/>
  </cellStyleXfs>
  <cellXfs count="237">
    <xf numFmtId="0" fontId="0" fillId="0" borderId="0" xfId="0"/>
    <xf numFmtId="0" fontId="9" fillId="0" borderId="0" xfId="0" applyFont="1" applyFill="1" applyBorder="1" applyAlignment="1"/>
    <xf numFmtId="164" fontId="4" fillId="0" borderId="0" xfId="0" applyNumberFormat="1" applyFont="1" applyBorder="1" applyAlignment="1">
      <alignment wrapText="1"/>
    </xf>
    <xf numFmtId="0" fontId="9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9" fillId="0" borderId="16" xfId="0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center" vertical="center"/>
    </xf>
    <xf numFmtId="0" fontId="62" fillId="0" borderId="0" xfId="0" applyFont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3" fillId="0" borderId="22" xfId="0" applyFont="1" applyFill="1" applyBorder="1" applyAlignment="1">
      <alignment horizontal="center"/>
    </xf>
    <xf numFmtId="49" fontId="65" fillId="0" borderId="23" xfId="0" applyNumberFormat="1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53" fillId="34" borderId="24" xfId="0" applyNumberFormat="1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1" fillId="35" borderId="15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8" fillId="0" borderId="0" xfId="0" applyFont="1" applyAlignment="1">
      <alignment horizontal="left"/>
    </xf>
    <xf numFmtId="0" fontId="5" fillId="34" borderId="9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25" xfId="0" applyFont="1" applyFill="1" applyBorder="1" applyAlignment="1"/>
    <xf numFmtId="0" fontId="5" fillId="0" borderId="13" xfId="0" applyFont="1" applyFill="1" applyBorder="1" applyAlignment="1"/>
    <xf numFmtId="0" fontId="5" fillId="0" borderId="26" xfId="0" applyFont="1" applyFill="1" applyBorder="1" applyAlignment="1"/>
    <xf numFmtId="3" fontId="9" fillId="34" borderId="9" xfId="0" applyNumberFormat="1" applyFont="1" applyFill="1" applyBorder="1" applyAlignment="1">
      <alignment horizontal="center"/>
    </xf>
    <xf numFmtId="3" fontId="53" fillId="33" borderId="24" xfId="0" applyNumberFormat="1" applyFont="1" applyFill="1" applyBorder="1" applyAlignment="1">
      <alignment horizontal="center"/>
    </xf>
    <xf numFmtId="3" fontId="66" fillId="33" borderId="9" xfId="0" applyNumberFormat="1" applyFont="1" applyFill="1" applyBorder="1" applyAlignment="1">
      <alignment horizontal="center"/>
    </xf>
    <xf numFmtId="3" fontId="10" fillId="33" borderId="9" xfId="0" applyNumberFormat="1" applyFont="1" applyFill="1" applyBorder="1" applyAlignment="1">
      <alignment horizontal="center"/>
    </xf>
    <xf numFmtId="3" fontId="10" fillId="34" borderId="9" xfId="0" applyNumberFormat="1" applyFont="1" applyFill="1" applyBorder="1" applyAlignment="1">
      <alignment horizontal="center"/>
    </xf>
    <xf numFmtId="3" fontId="61" fillId="35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34" borderId="9" xfId="0" applyNumberFormat="1" applyFont="1" applyFill="1" applyBorder="1" applyAlignment="1">
      <alignment horizontal="center"/>
    </xf>
    <xf numFmtId="3" fontId="52" fillId="0" borderId="24" xfId="0" applyNumberFormat="1" applyFont="1" applyBorder="1" applyAlignment="1">
      <alignment horizontal="center"/>
    </xf>
    <xf numFmtId="3" fontId="61" fillId="36" borderId="27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34" borderId="9" xfId="0" quotePrefix="1" applyFont="1" applyFill="1" applyBorder="1" applyAlignment="1">
      <alignment horizontal="center"/>
    </xf>
    <xf numFmtId="0" fontId="69" fillId="0" borderId="0" xfId="89" applyFont="1" applyBorder="1" applyAlignment="1">
      <alignment horizontal="left"/>
    </xf>
    <xf numFmtId="0" fontId="2" fillId="0" borderId="0" xfId="86" applyFill="1" applyAlignment="1">
      <alignment vertical="center"/>
    </xf>
    <xf numFmtId="0" fontId="2" fillId="0" borderId="0" xfId="86" applyFill="1" applyBorder="1" applyAlignment="1">
      <alignment vertical="center"/>
    </xf>
    <xf numFmtId="0" fontId="70" fillId="0" borderId="0" xfId="86" applyFont="1" applyFill="1" applyAlignment="1">
      <alignment vertical="center"/>
    </xf>
    <xf numFmtId="0" fontId="67" fillId="0" borderId="0" xfId="86" applyFont="1" applyFill="1" applyAlignment="1">
      <alignment vertical="center"/>
    </xf>
    <xf numFmtId="0" fontId="67" fillId="0" borderId="0" xfId="86" applyFont="1" applyFill="1" applyBorder="1" applyAlignment="1">
      <alignment vertical="center"/>
    </xf>
    <xf numFmtId="0" fontId="2" fillId="0" borderId="0" xfId="90"/>
    <xf numFmtId="0" fontId="3" fillId="0" borderId="0" xfId="86" applyFont="1" applyFill="1" applyAlignment="1">
      <alignment vertical="center" wrapText="1"/>
    </xf>
    <xf numFmtId="0" fontId="2" fillId="0" borderId="0" xfId="86" applyFill="1" applyBorder="1" applyAlignment="1">
      <alignment vertical="center" wrapText="1"/>
    </xf>
    <xf numFmtId="0" fontId="71" fillId="0" borderId="0" xfId="89" applyFont="1" applyAlignment="1">
      <alignment horizontal="left"/>
    </xf>
    <xf numFmtId="0" fontId="63" fillId="0" borderId="0" xfId="89" applyFont="1" applyAlignment="1">
      <alignment horizontal="center"/>
    </xf>
    <xf numFmtId="0" fontId="71" fillId="0" borderId="0" xfId="89" applyFont="1" applyAlignment="1"/>
    <xf numFmtId="0" fontId="63" fillId="0" borderId="0" xfId="89" applyFont="1"/>
    <xf numFmtId="0" fontId="70" fillId="0" borderId="0" xfId="89" applyFont="1" applyAlignment="1">
      <alignment horizontal="center"/>
    </xf>
    <xf numFmtId="0" fontId="72" fillId="0" borderId="0" xfId="89" applyFont="1" applyAlignment="1">
      <alignment horizontal="center"/>
    </xf>
    <xf numFmtId="0" fontId="64" fillId="0" borderId="0" xfId="89" applyFont="1"/>
    <xf numFmtId="0" fontId="64" fillId="0" borderId="0" xfId="89" applyFont="1" applyAlignment="1">
      <alignment horizontal="center"/>
    </xf>
    <xf numFmtId="0" fontId="63" fillId="0" borderId="0" xfId="88" applyFont="1"/>
    <xf numFmtId="0" fontId="81" fillId="0" borderId="0" xfId="88" applyFont="1" applyBorder="1"/>
    <xf numFmtId="0" fontId="5" fillId="0" borderId="0" xfId="88" applyFont="1" applyBorder="1"/>
    <xf numFmtId="0" fontId="82" fillId="0" borderId="0" xfId="88" applyFont="1" applyBorder="1"/>
    <xf numFmtId="0" fontId="5" fillId="0" borderId="0" xfId="88" applyFont="1"/>
    <xf numFmtId="0" fontId="5" fillId="0" borderId="0" xfId="88" applyFont="1" applyFill="1" applyBorder="1" applyAlignment="1">
      <alignment horizontal="center" vertical="center"/>
    </xf>
    <xf numFmtId="0" fontId="4" fillId="0" borderId="0" xfId="88" applyFont="1" applyBorder="1" applyAlignment="1">
      <alignment horizontal="left"/>
    </xf>
    <xf numFmtId="0" fontId="5" fillId="0" borderId="0" xfId="88" applyFont="1" applyFill="1" applyBorder="1" applyAlignment="1">
      <alignment horizontal="center"/>
    </xf>
    <xf numFmtId="164" fontId="5" fillId="0" borderId="0" xfId="88" applyNumberFormat="1" applyFont="1" applyFill="1" applyBorder="1" applyAlignment="1">
      <alignment horizontal="center" vertical="center"/>
    </xf>
    <xf numFmtId="0" fontId="2" fillId="0" borderId="0" xfId="88" applyFill="1"/>
    <xf numFmtId="0" fontId="4" fillId="37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69" fillId="0" borderId="0" xfId="8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/>
    <xf numFmtId="189" fontId="0" fillId="0" borderId="0" xfId="0" applyNumberFormat="1" applyBorder="1"/>
    <xf numFmtId="0" fontId="5" fillId="0" borderId="0" xfId="0" applyFont="1"/>
    <xf numFmtId="3" fontId="0" fillId="0" borderId="0" xfId="0" applyNumberFormat="1"/>
    <xf numFmtId="0" fontId="4" fillId="0" borderId="37" xfId="86" applyFont="1" applyFill="1" applyBorder="1" applyAlignment="1">
      <alignment horizontal="center" vertical="center" wrapText="1"/>
    </xf>
    <xf numFmtId="0" fontId="83" fillId="0" borderId="37" xfId="0" applyFont="1" applyBorder="1" applyAlignment="1">
      <alignment horizontal="center"/>
    </xf>
    <xf numFmtId="0" fontId="5" fillId="37" borderId="37" xfId="86" applyFont="1" applyFill="1" applyBorder="1" applyAlignment="1">
      <alignment horizontal="center" vertical="center" wrapText="1"/>
    </xf>
    <xf numFmtId="0" fontId="3" fillId="37" borderId="37" xfId="86" applyFont="1" applyFill="1" applyBorder="1" applyAlignment="1">
      <alignment horizontal="center" vertical="center" wrapText="1"/>
    </xf>
    <xf numFmtId="0" fontId="5" fillId="37" borderId="37" xfId="86" applyFont="1" applyFill="1" applyBorder="1" applyAlignment="1">
      <alignment vertical="center" wrapText="1"/>
    </xf>
    <xf numFmtId="0" fontId="0" fillId="0" borderId="37" xfId="0" applyBorder="1"/>
    <xf numFmtId="0" fontId="74" fillId="0" borderId="37" xfId="89" applyFont="1" applyBorder="1" applyAlignment="1">
      <alignment horizontal="center" vertical="center" wrapText="1"/>
    </xf>
    <xf numFmtId="0" fontId="55" fillId="37" borderId="37" xfId="85" applyFont="1" applyFill="1" applyBorder="1" applyAlignment="1"/>
    <xf numFmtId="0" fontId="75" fillId="0" borderId="37" xfId="89" applyFont="1" applyBorder="1" applyAlignment="1">
      <alignment horizontal="center" vertical="center" wrapText="1"/>
    </xf>
    <xf numFmtId="0" fontId="77" fillId="0" borderId="37" xfId="89" applyFont="1" applyFill="1" applyBorder="1" applyAlignment="1">
      <alignment horizontal="center" vertical="center" wrapText="1"/>
    </xf>
    <xf numFmtId="0" fontId="76" fillId="0" borderId="37" xfId="89" applyFont="1" applyFill="1" applyBorder="1" applyAlignment="1">
      <alignment horizontal="center" vertical="center" wrapText="1"/>
    </xf>
    <xf numFmtId="0" fontId="77" fillId="0" borderId="37" xfId="89" applyFont="1" applyBorder="1" applyAlignment="1">
      <alignment horizontal="center" vertical="center" wrapText="1"/>
    </xf>
    <xf numFmtId="0" fontId="74" fillId="0" borderId="37" xfId="89" applyFont="1" applyBorder="1" applyAlignment="1">
      <alignment vertical="center" wrapText="1"/>
    </xf>
    <xf numFmtId="0" fontId="78" fillId="0" borderId="37" xfId="89" applyFont="1" applyBorder="1" applyAlignment="1">
      <alignment horizontal="center" vertical="center" wrapText="1"/>
    </xf>
    <xf numFmtId="0" fontId="75" fillId="0" borderId="37" xfId="89" applyFont="1" applyFill="1" applyBorder="1" applyAlignment="1">
      <alignment horizontal="center" vertical="center" wrapText="1"/>
    </xf>
    <xf numFmtId="0" fontId="79" fillId="0" borderId="37" xfId="89" applyFont="1" applyBorder="1" applyAlignment="1">
      <alignment horizontal="center" vertical="center" wrapText="1"/>
    </xf>
    <xf numFmtId="49" fontId="4" fillId="0" borderId="37" xfId="88" applyNumberFormat="1" applyFont="1" applyBorder="1" applyAlignment="1">
      <alignment horizontal="center" vertical="center"/>
    </xf>
    <xf numFmtId="0" fontId="80" fillId="0" borderId="37" xfId="88" applyFont="1" applyBorder="1" applyAlignment="1">
      <alignment horizontal="right"/>
    </xf>
    <xf numFmtId="3" fontId="59" fillId="0" borderId="37" xfId="88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/>
    <xf numFmtId="9" fontId="2" fillId="0" borderId="37" xfId="96" applyFont="1" applyFill="1" applyBorder="1" applyAlignment="1">
      <alignment horizontal="center" vertical="center" wrapText="1"/>
    </xf>
    <xf numFmtId="49" fontId="84" fillId="0" borderId="37" xfId="88" applyNumberFormat="1" applyFont="1" applyBorder="1" applyAlignment="1">
      <alignment horizontal="center" vertical="center"/>
    </xf>
    <xf numFmtId="0" fontId="77" fillId="37" borderId="37" xfId="89" applyFont="1" applyFill="1" applyBorder="1" applyAlignment="1">
      <alignment horizontal="center" vertical="center" wrapText="1"/>
    </xf>
    <xf numFmtId="0" fontId="60" fillId="0" borderId="37" xfId="89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0" fillId="0" borderId="37" xfId="0" applyNumberFormat="1" applyBorder="1"/>
    <xf numFmtId="3" fontId="86" fillId="0" borderId="37" xfId="88" applyNumberFormat="1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left" vertical="center" wrapText="1"/>
    </xf>
    <xf numFmtId="0" fontId="87" fillId="0" borderId="37" xfId="0" applyFont="1" applyFill="1" applyBorder="1"/>
    <xf numFmtId="0" fontId="88" fillId="0" borderId="37" xfId="0" applyFont="1" applyFill="1" applyBorder="1"/>
    <xf numFmtId="0" fontId="73" fillId="0" borderId="37" xfId="89" applyFont="1" applyFill="1" applyBorder="1" applyAlignment="1">
      <alignment horizontal="center" vertical="center" wrapText="1"/>
    </xf>
    <xf numFmtId="0" fontId="85" fillId="0" borderId="37" xfId="0" applyFont="1" applyFill="1" applyBorder="1"/>
    <xf numFmtId="9" fontId="89" fillId="0" borderId="37" xfId="89" applyNumberFormat="1" applyFont="1" applyFill="1" applyBorder="1" applyAlignment="1">
      <alignment horizontal="center" vertical="center" wrapText="1"/>
    </xf>
    <xf numFmtId="0" fontId="90" fillId="0" borderId="37" xfId="0" applyFont="1" applyBorder="1"/>
    <xf numFmtId="0" fontId="83" fillId="37" borderId="37" xfId="88" applyFont="1" applyFill="1" applyBorder="1" applyAlignment="1">
      <alignment horizontal="center" vertical="center"/>
    </xf>
    <xf numFmtId="0" fontId="83" fillId="37" borderId="37" xfId="88" applyFont="1" applyFill="1" applyBorder="1" applyAlignment="1">
      <alignment horizontal="center"/>
    </xf>
    <xf numFmtId="3" fontId="80" fillId="37" borderId="37" xfId="88" applyNumberFormat="1" applyFont="1" applyFill="1" applyBorder="1" applyAlignment="1">
      <alignment horizontal="center" vertical="center"/>
    </xf>
    <xf numFmtId="164" fontId="80" fillId="37" borderId="37" xfId="88" applyNumberFormat="1" applyFont="1" applyFill="1" applyBorder="1" applyAlignment="1">
      <alignment horizontal="center" vertical="center"/>
    </xf>
    <xf numFmtId="0" fontId="85" fillId="37" borderId="37" xfId="0" applyFont="1" applyFill="1" applyBorder="1"/>
    <xf numFmtId="0" fontId="91" fillId="37" borderId="37" xfId="0" applyFont="1" applyFill="1" applyBorder="1"/>
    <xf numFmtId="0" fontId="92" fillId="37" borderId="37" xfId="0" applyFont="1" applyFill="1" applyBorder="1"/>
    <xf numFmtId="3" fontId="92" fillId="37" borderId="37" xfId="0" applyNumberFormat="1" applyFont="1" applyFill="1" applyBorder="1"/>
    <xf numFmtId="0" fontId="93" fillId="37" borderId="37" xfId="88" applyFont="1" applyFill="1" applyBorder="1" applyAlignment="1">
      <alignment horizontal="center" vertical="center" wrapText="1"/>
    </xf>
    <xf numFmtId="0" fontId="93" fillId="37" borderId="37" xfId="88" applyFont="1" applyFill="1" applyBorder="1" applyAlignment="1">
      <alignment horizontal="left" vertical="center" wrapText="1"/>
    </xf>
    <xf numFmtId="0" fontId="92" fillId="37" borderId="37" xfId="88" applyFont="1" applyFill="1" applyBorder="1" applyAlignment="1">
      <alignment horizontal="center"/>
    </xf>
    <xf numFmtId="164" fontId="92" fillId="37" borderId="37" xfId="88" applyNumberFormat="1" applyFont="1" applyFill="1" applyBorder="1" applyAlignment="1">
      <alignment horizontal="center" vertical="center"/>
    </xf>
    <xf numFmtId="0" fontId="5" fillId="37" borderId="37" xfId="88" applyFont="1" applyFill="1" applyBorder="1" applyAlignment="1">
      <alignment horizontal="center"/>
    </xf>
    <xf numFmtId="164" fontId="5" fillId="37" borderId="37" xfId="88" applyNumberFormat="1" applyFont="1" applyFill="1" applyBorder="1" applyAlignment="1">
      <alignment horizontal="center" vertical="center"/>
    </xf>
    <xf numFmtId="0" fontId="2" fillId="37" borderId="37" xfId="88" applyFill="1" applyBorder="1"/>
    <xf numFmtId="0" fontId="5" fillId="37" borderId="32" xfId="88" applyFont="1" applyFill="1" applyBorder="1" applyAlignment="1">
      <alignment horizontal="center" vertical="center"/>
    </xf>
    <xf numFmtId="0" fontId="5" fillId="37" borderId="0" xfId="88" applyFont="1" applyFill="1" applyBorder="1" applyAlignment="1">
      <alignment horizontal="left" vertical="center"/>
    </xf>
    <xf numFmtId="0" fontId="5" fillId="37" borderId="0" xfId="88" applyFont="1" applyFill="1" applyBorder="1" applyAlignment="1">
      <alignment horizontal="center" vertical="center"/>
    </xf>
    <xf numFmtId="0" fontId="5" fillId="37" borderId="37" xfId="88" applyFont="1" applyFill="1" applyBorder="1" applyAlignment="1">
      <alignment horizontal="center"/>
    </xf>
    <xf numFmtId="164" fontId="9" fillId="34" borderId="9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3" fontId="2" fillId="0" borderId="0" xfId="88" applyNumberFormat="1" applyFill="1"/>
    <xf numFmtId="1" fontId="2" fillId="0" borderId="0" xfId="88" applyNumberFormat="1" applyFill="1"/>
    <xf numFmtId="49" fontId="93" fillId="37" borderId="37" xfId="88" applyNumberFormat="1" applyFont="1" applyFill="1" applyBorder="1" applyAlignment="1">
      <alignment horizontal="center" vertical="center"/>
    </xf>
    <xf numFmtId="0" fontId="92" fillId="37" borderId="37" xfId="0" applyFont="1" applyFill="1" applyBorder="1" applyAlignment="1">
      <alignment horizontal="left" vertical="center" wrapText="1"/>
    </xf>
    <xf numFmtId="0" fontId="92" fillId="37" borderId="37" xfId="88" applyFont="1" applyFill="1" applyBorder="1" applyAlignment="1">
      <alignment horizontal="center" vertical="center"/>
    </xf>
    <xf numFmtId="3" fontId="92" fillId="37" borderId="37" xfId="88" applyNumberFormat="1" applyFont="1" applyFill="1" applyBorder="1" applyAlignment="1">
      <alignment horizontal="center" vertical="center"/>
    </xf>
    <xf numFmtId="0" fontId="92" fillId="37" borderId="37" xfId="0" applyFont="1" applyFill="1" applyBorder="1" applyAlignment="1">
      <alignment horizontal="center" vertical="center"/>
    </xf>
    <xf numFmtId="0" fontId="5" fillId="37" borderId="37" xfId="88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98" fillId="0" borderId="37" xfId="89" applyFont="1" applyBorder="1" applyAlignment="1">
      <alignment horizontal="center" vertical="center" wrapText="1"/>
    </xf>
    <xf numFmtId="0" fontId="99" fillId="0" borderId="37" xfId="89" applyFont="1" applyFill="1" applyBorder="1" applyAlignment="1">
      <alignment horizontal="center" vertical="center" wrapText="1"/>
    </xf>
    <xf numFmtId="0" fontId="99" fillId="0" borderId="37" xfId="89" applyFont="1" applyBorder="1" applyAlignment="1">
      <alignment horizontal="center" vertical="center" wrapText="1"/>
    </xf>
    <xf numFmtId="0" fontId="94" fillId="0" borderId="37" xfId="89" applyFont="1" applyBorder="1" applyAlignment="1">
      <alignment horizontal="center" vertical="center" wrapText="1"/>
    </xf>
    <xf numFmtId="0" fontId="100" fillId="0" borderId="37" xfId="89" applyFont="1" applyBorder="1" applyAlignment="1">
      <alignment vertical="center" wrapText="1"/>
    </xf>
    <xf numFmtId="0" fontId="4" fillId="37" borderId="9" xfId="88" applyFont="1" applyFill="1" applyBorder="1" applyAlignment="1">
      <alignment horizontal="center" vertical="center"/>
    </xf>
    <xf numFmtId="0" fontId="103" fillId="0" borderId="37" xfId="0" applyFont="1" applyFill="1" applyBorder="1"/>
    <xf numFmtId="3" fontId="80" fillId="0" borderId="37" xfId="88" applyNumberFormat="1" applyFont="1" applyFill="1" applyBorder="1" applyAlignment="1">
      <alignment horizontal="center" vertical="center"/>
    </xf>
    <xf numFmtId="164" fontId="80" fillId="0" borderId="37" xfId="88" applyNumberFormat="1" applyFont="1" applyFill="1" applyBorder="1" applyAlignment="1">
      <alignment horizontal="center" vertical="center"/>
    </xf>
    <xf numFmtId="3" fontId="92" fillId="0" borderId="37" xfId="88" applyNumberFormat="1" applyFont="1" applyFill="1" applyBorder="1" applyAlignment="1">
      <alignment horizontal="center" vertical="center"/>
    </xf>
    <xf numFmtId="49" fontId="83" fillId="0" borderId="37" xfId="88" applyNumberFormat="1" applyFont="1" applyFill="1" applyBorder="1" applyAlignment="1">
      <alignment horizontal="center" vertical="center"/>
    </xf>
    <xf numFmtId="0" fontId="96" fillId="0" borderId="37" xfId="88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/>
    </xf>
    <xf numFmtId="0" fontId="96" fillId="0" borderId="37" xfId="0" applyFont="1" applyFill="1" applyBorder="1" applyAlignment="1">
      <alignment horizontal="center"/>
    </xf>
    <xf numFmtId="0" fontId="91" fillId="0" borderId="37" xfId="0" applyFont="1" applyFill="1" applyBorder="1" applyAlignment="1">
      <alignment horizontal="center" vertical="center"/>
    </xf>
    <xf numFmtId="0" fontId="97" fillId="0" borderId="37" xfId="0" applyFont="1" applyFill="1" applyBorder="1" applyAlignment="1">
      <alignment horizontal="center"/>
    </xf>
    <xf numFmtId="0" fontId="92" fillId="0" borderId="37" xfId="0" applyFont="1" applyFill="1" applyBorder="1"/>
    <xf numFmtId="3" fontId="92" fillId="0" borderId="37" xfId="0" applyNumberFormat="1" applyFont="1" applyFill="1" applyBorder="1"/>
    <xf numFmtId="3" fontId="0" fillId="0" borderId="37" xfId="0" applyNumberFormat="1" applyFill="1" applyBorder="1"/>
    <xf numFmtId="0" fontId="0" fillId="0" borderId="0" xfId="0" applyFill="1"/>
    <xf numFmtId="0" fontId="4" fillId="37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/>
    </xf>
    <xf numFmtId="164" fontId="80" fillId="0" borderId="39" xfId="88" applyNumberFormat="1" applyFont="1" applyFill="1" applyBorder="1" applyAlignment="1">
      <alignment horizontal="center" vertical="center"/>
    </xf>
    <xf numFmtId="189" fontId="80" fillId="0" borderId="49" xfId="0" applyNumberFormat="1" applyFont="1" applyFill="1" applyBorder="1"/>
    <xf numFmtId="165" fontId="0" fillId="0" borderId="37" xfId="0" applyNumberFormat="1" applyBorder="1" applyAlignment="1">
      <alignment horizontal="right"/>
    </xf>
    <xf numFmtId="0" fontId="2" fillId="0" borderId="37" xfId="0" applyFont="1" applyBorder="1"/>
    <xf numFmtId="3" fontId="80" fillId="0" borderId="38" xfId="88" applyNumberFormat="1" applyFont="1" applyFill="1" applyBorder="1" applyAlignment="1">
      <alignment horizontal="center" vertical="center"/>
    </xf>
    <xf numFmtId="3" fontId="86" fillId="0" borderId="9" xfId="0" applyNumberFormat="1" applyFont="1" applyFill="1" applyBorder="1"/>
    <xf numFmtId="3" fontId="80" fillId="0" borderId="9" xfId="0" applyNumberFormat="1" applyFont="1" applyFill="1" applyBorder="1"/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4" fillId="37" borderId="41" xfId="88" applyFont="1" applyFill="1" applyBorder="1" applyAlignment="1">
      <alignment horizontal="center" vertical="center" wrapText="1"/>
    </xf>
    <xf numFmtId="0" fontId="4" fillId="37" borderId="42" xfId="88" applyFont="1" applyFill="1" applyBorder="1" applyAlignment="1">
      <alignment horizontal="center" vertical="center" wrapText="1"/>
    </xf>
    <xf numFmtId="0" fontId="4" fillId="37" borderId="43" xfId="88" applyFont="1" applyFill="1" applyBorder="1" applyAlignment="1">
      <alignment horizontal="center" vertical="center" wrapText="1"/>
    </xf>
    <xf numFmtId="0" fontId="4" fillId="37" borderId="44" xfId="88" applyFont="1" applyFill="1" applyBorder="1" applyAlignment="1">
      <alignment horizontal="center" vertical="center" wrapText="1"/>
    </xf>
    <xf numFmtId="0" fontId="4" fillId="37" borderId="45" xfId="88" applyFont="1" applyFill="1" applyBorder="1" applyAlignment="1">
      <alignment horizontal="center" vertical="center" wrapText="1"/>
    </xf>
    <xf numFmtId="0" fontId="4" fillId="37" borderId="46" xfId="88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1" fillId="36" borderId="33" xfId="0" applyFont="1" applyFill="1" applyBorder="1" applyAlignment="1">
      <alignment horizontal="center" vertical="center"/>
    </xf>
    <xf numFmtId="0" fontId="61" fillId="36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37" borderId="37" xfId="88" applyFont="1" applyFill="1" applyBorder="1" applyAlignment="1">
      <alignment horizontal="center"/>
    </xf>
    <xf numFmtId="0" fontId="4" fillId="37" borderId="37" xfId="88" applyFont="1" applyFill="1" applyBorder="1" applyAlignment="1">
      <alignment horizontal="center" vertical="center" wrapText="1"/>
    </xf>
    <xf numFmtId="0" fontId="5" fillId="37" borderId="37" xfId="88" applyFont="1" applyFill="1" applyBorder="1" applyAlignment="1">
      <alignment horizontal="center"/>
    </xf>
    <xf numFmtId="0" fontId="95" fillId="37" borderId="37" xfId="88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93" fillId="37" borderId="0" xfId="88" applyFont="1" applyFill="1" applyBorder="1" applyAlignment="1">
      <alignment horizontal="center" vertical="center" wrapText="1"/>
    </xf>
    <xf numFmtId="0" fontId="93" fillId="37" borderId="47" xfId="88" applyFont="1" applyFill="1" applyBorder="1" applyAlignment="1">
      <alignment horizontal="center" vertical="center" wrapText="1"/>
    </xf>
    <xf numFmtId="0" fontId="92" fillId="0" borderId="37" xfId="88" applyFont="1" applyFill="1" applyBorder="1" applyAlignment="1">
      <alignment horizontal="center" vertical="center"/>
    </xf>
    <xf numFmtId="0" fontId="83" fillId="37" borderId="37" xfId="88" applyFont="1" applyFill="1" applyBorder="1" applyAlignment="1">
      <alignment horizontal="center" vertical="center" wrapText="1"/>
    </xf>
    <xf numFmtId="0" fontId="83" fillId="37" borderId="37" xfId="88" applyFont="1" applyFill="1" applyBorder="1" applyAlignment="1">
      <alignment horizontal="left" vertical="center" wrapText="1"/>
    </xf>
    <xf numFmtId="0" fontId="83" fillId="0" borderId="37" xfId="88" applyFont="1" applyFill="1" applyBorder="1" applyAlignment="1">
      <alignment horizontal="center" vertical="center" wrapText="1"/>
    </xf>
    <xf numFmtId="0" fontId="83" fillId="37" borderId="37" xfId="88" applyFont="1" applyFill="1" applyBorder="1" applyAlignment="1">
      <alignment horizontal="center"/>
    </xf>
    <xf numFmtId="0" fontId="83" fillId="0" borderId="48" xfId="88" applyFont="1" applyFill="1" applyBorder="1" applyAlignment="1">
      <alignment horizontal="center" vertical="center" wrapText="1"/>
    </xf>
    <xf numFmtId="0" fontId="71" fillId="0" borderId="0" xfId="88" applyFont="1" applyBorder="1" applyAlignment="1">
      <alignment horizontal="center" vertical="center"/>
    </xf>
    <xf numFmtId="0" fontId="69" fillId="0" borderId="0" xfId="89" applyFont="1" applyBorder="1" applyAlignment="1">
      <alignment horizontal="center" vertical="center"/>
    </xf>
    <xf numFmtId="0" fontId="4" fillId="37" borderId="9" xfId="88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/>
    </xf>
    <xf numFmtId="0" fontId="92" fillId="0" borderId="40" xfId="0" applyFont="1" applyFill="1" applyBorder="1" applyAlignment="1">
      <alignment horizontal="center" vertical="center"/>
    </xf>
    <xf numFmtId="0" fontId="92" fillId="0" borderId="39" xfId="0" applyFont="1" applyFill="1" applyBorder="1" applyAlignment="1">
      <alignment horizontal="center" vertical="center"/>
    </xf>
    <xf numFmtId="0" fontId="4" fillId="37" borderId="37" xfId="88" applyFont="1" applyFill="1" applyBorder="1" applyAlignment="1">
      <alignment horizontal="center" vertical="center"/>
    </xf>
    <xf numFmtId="0" fontId="4" fillId="37" borderId="38" xfId="88" applyFont="1" applyFill="1" applyBorder="1" applyAlignment="1">
      <alignment horizontal="center" vertical="center"/>
    </xf>
    <xf numFmtId="0" fontId="65" fillId="0" borderId="0" xfId="88" applyFont="1" applyBorder="1" applyAlignment="1">
      <alignment horizontal="center"/>
    </xf>
    <xf numFmtId="0" fontId="53" fillId="0" borderId="0" xfId="88" applyFont="1" applyBorder="1" applyAlignment="1">
      <alignment horizontal="center"/>
    </xf>
    <xf numFmtId="0" fontId="101" fillId="37" borderId="38" xfId="85" applyFont="1" applyFill="1" applyBorder="1" applyAlignment="1">
      <alignment horizontal="center" vertical="center"/>
    </xf>
    <xf numFmtId="0" fontId="101" fillId="37" borderId="39" xfId="85" applyFont="1" applyFill="1" applyBorder="1" applyAlignment="1">
      <alignment horizontal="center" vertical="center"/>
    </xf>
    <xf numFmtId="0" fontId="4" fillId="0" borderId="37" xfId="86" applyFont="1" applyFill="1" applyBorder="1" applyAlignment="1">
      <alignment horizontal="center" vertical="center" wrapText="1"/>
    </xf>
    <xf numFmtId="0" fontId="102" fillId="0" borderId="0" xfId="86" applyFont="1" applyFill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04" fillId="0" borderId="0" xfId="89" applyFont="1"/>
    <xf numFmtId="0" fontId="105" fillId="0" borderId="0" xfId="0" applyFont="1" applyAlignment="1">
      <alignment horizontal="left" vertical="top" wrapText="1" indent="1"/>
    </xf>
  </cellXfs>
  <cellStyles count="141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  - Style1" xfId="39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2 2" xfId="85"/>
    <cellStyle name="Normal 2 6" xfId="86"/>
    <cellStyle name="Normal 3" xfId="87"/>
    <cellStyle name="Normal 4" xfId="88"/>
    <cellStyle name="Normal 5" xfId="89"/>
    <cellStyle name="Normal 6" xfId="90"/>
    <cellStyle name="Normal Table" xfId="91"/>
    <cellStyle name="Note" xfId="92" builtinId="10" customBuiltin="1"/>
    <cellStyle name="Output" xfId="93" builtinId="21" customBuiltin="1"/>
    <cellStyle name="Output Amounts" xfId="94"/>
    <cellStyle name="Percent [2]" xfId="95"/>
    <cellStyle name="Percent 5" xfId="96"/>
    <cellStyle name="percentage difference" xfId="97"/>
    <cellStyle name="percentage difference one decimal" xfId="98"/>
    <cellStyle name="percentage difference zero decimal" xfId="99"/>
    <cellStyle name="Pevný" xfId="100"/>
    <cellStyle name="Presentation" xfId="101"/>
    <cellStyle name="Proj" xfId="102"/>
    <cellStyle name="Publication" xfId="103"/>
    <cellStyle name="STYL1 - Style1" xfId="104"/>
    <cellStyle name="Style 1" xfId="105"/>
    <cellStyle name="Text" xfId="106"/>
    <cellStyle name="Title" xfId="107" builtinId="15" customBuiltin="1"/>
    <cellStyle name="Total" xfId="108" builtinId="25" customBuiltin="1"/>
    <cellStyle name="Warning Text" xfId="109" builtinId="11" customBuiltin="1"/>
    <cellStyle name="WebAnchor1" xfId="110"/>
    <cellStyle name="WebAnchor2" xfId="111"/>
    <cellStyle name="WebAnchor3" xfId="112"/>
    <cellStyle name="WebAnchor4" xfId="113"/>
    <cellStyle name="WebAnchor5" xfId="114"/>
    <cellStyle name="WebAnchor6" xfId="115"/>
    <cellStyle name="WebAnchor7" xfId="116"/>
    <cellStyle name="Webexclude" xfId="117"/>
    <cellStyle name="WebFN" xfId="118"/>
    <cellStyle name="WebFN1" xfId="119"/>
    <cellStyle name="WebFN2" xfId="120"/>
    <cellStyle name="WebFN3" xfId="121"/>
    <cellStyle name="WebFN4" xfId="122"/>
    <cellStyle name="WebHR" xfId="123"/>
    <cellStyle name="WebIndent1" xfId="124"/>
    <cellStyle name="WebIndent1wFN3" xfId="125"/>
    <cellStyle name="WebIndent2" xfId="126"/>
    <cellStyle name="WebNoBR" xfId="127"/>
    <cellStyle name="Záhlaví 1" xfId="128"/>
    <cellStyle name="Záhlaví 2" xfId="129"/>
    <cellStyle name="zero" xfId="130"/>
    <cellStyle name="ДАТА" xfId="131"/>
    <cellStyle name="ДЕНЕЖНЫЙ_BOPENGC" xfId="132"/>
    <cellStyle name="ЗАГОЛОВОК1" xfId="133"/>
    <cellStyle name="ЗАГОЛОВОК2" xfId="134"/>
    <cellStyle name="ИТОГОВЫЙ" xfId="135"/>
    <cellStyle name="Обычный_BOPENGC" xfId="136"/>
    <cellStyle name="ПРОЦЕНТНЫЙ_BOPENGC" xfId="137"/>
    <cellStyle name="ТЕКСТ" xfId="138"/>
    <cellStyle name="ФИКСИРОВАННЫЙ" xfId="139"/>
    <cellStyle name="ФИНАНСОВЫЙ_BOPENGC" xfId="1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3:J36"/>
  <sheetViews>
    <sheetView topLeftCell="A16" zoomScale="120" zoomScaleNormal="120" workbookViewId="0">
      <selection activeCell="K24" sqref="K24"/>
    </sheetView>
  </sheetViews>
  <sheetFormatPr defaultRowHeight="12.75"/>
  <cols>
    <col min="1" max="1" width="9.7109375" style="10" customWidth="1"/>
    <col min="2" max="2" width="33.85546875" customWidth="1"/>
    <col min="3" max="3" width="12.140625" customWidth="1"/>
    <col min="4" max="4" width="11.42578125" style="10" customWidth="1"/>
    <col min="5" max="5" width="10" style="10" customWidth="1"/>
    <col min="6" max="6" width="11.5703125" style="10" customWidth="1"/>
    <col min="7" max="7" width="13.140625" style="10" customWidth="1"/>
    <col min="8" max="8" width="11.140625" style="10" customWidth="1"/>
    <col min="9" max="9" width="10.5703125" style="29" customWidth="1"/>
  </cols>
  <sheetData>
    <row r="3" spans="1:10" ht="15.75">
      <c r="A3" s="36" t="s">
        <v>124</v>
      </c>
      <c r="B3" s="9"/>
      <c r="C3" s="9"/>
      <c r="D3" s="14"/>
      <c r="E3" s="14"/>
      <c r="F3" s="14"/>
      <c r="G3" s="14"/>
      <c r="H3" s="14"/>
      <c r="I3" s="24"/>
    </row>
    <row r="4" spans="1:10" ht="13.5" thickBot="1">
      <c r="A4" s="11"/>
      <c r="B4" s="1"/>
      <c r="C4" s="1"/>
      <c r="D4" s="11"/>
      <c r="E4" s="11"/>
      <c r="F4" s="17"/>
      <c r="G4" s="18"/>
      <c r="H4" s="15"/>
      <c r="I4" s="25" t="s">
        <v>30</v>
      </c>
    </row>
    <row r="5" spans="1:10">
      <c r="A5" s="19"/>
      <c r="B5" s="6"/>
      <c r="C5" s="6"/>
      <c r="D5" s="20"/>
      <c r="E5" s="20"/>
      <c r="F5" s="21"/>
      <c r="G5" s="21"/>
      <c r="H5" s="22"/>
      <c r="I5" s="26"/>
    </row>
    <row r="6" spans="1:10">
      <c r="A6" s="12" t="s">
        <v>21</v>
      </c>
      <c r="B6" s="54" t="s">
        <v>40</v>
      </c>
      <c r="C6" s="38"/>
      <c r="D6" s="38"/>
      <c r="E6" s="38"/>
      <c r="F6" s="38"/>
      <c r="G6" s="39"/>
      <c r="H6" s="5" t="s">
        <v>22</v>
      </c>
      <c r="I6" s="32"/>
    </row>
    <row r="7" spans="1:10">
      <c r="A7" s="12" t="s">
        <v>0</v>
      </c>
      <c r="B7" s="37">
        <v>4260</v>
      </c>
      <c r="C7" s="40"/>
      <c r="D7" s="40"/>
      <c r="E7" s="40"/>
      <c r="F7" s="40"/>
      <c r="G7" s="41"/>
      <c r="H7" s="5" t="s">
        <v>32</v>
      </c>
      <c r="I7" s="32"/>
    </row>
    <row r="8" spans="1:10">
      <c r="A8" s="199" t="s">
        <v>36</v>
      </c>
      <c r="B8" s="202" t="s">
        <v>31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24</v>
      </c>
      <c r="H8" s="8" t="s">
        <v>34</v>
      </c>
      <c r="I8" s="27" t="s">
        <v>35</v>
      </c>
    </row>
    <row r="9" spans="1:10">
      <c r="A9" s="200"/>
      <c r="B9" s="203"/>
      <c r="C9" s="7" t="s">
        <v>5</v>
      </c>
      <c r="D9" s="7" t="s">
        <v>23</v>
      </c>
      <c r="E9" s="7" t="s">
        <v>29</v>
      </c>
      <c r="F9" s="7" t="s">
        <v>29</v>
      </c>
      <c r="G9" s="7" t="s">
        <v>29</v>
      </c>
      <c r="H9" s="7" t="s">
        <v>5</v>
      </c>
      <c r="I9" s="187" t="s">
        <v>6</v>
      </c>
    </row>
    <row r="10" spans="1:10" ht="33.75">
      <c r="A10" s="201"/>
      <c r="B10" s="204"/>
      <c r="C10" s="52" t="s">
        <v>117</v>
      </c>
      <c r="D10" s="178" t="s">
        <v>120</v>
      </c>
      <c r="E10" s="178" t="s">
        <v>121</v>
      </c>
      <c r="F10" s="178" t="s">
        <v>122</v>
      </c>
      <c r="G10" s="52" t="s">
        <v>125</v>
      </c>
      <c r="H10" s="52" t="s">
        <v>126</v>
      </c>
      <c r="I10" s="188"/>
      <c r="J10" s="82"/>
    </row>
    <row r="11" spans="1:10">
      <c r="A11" s="13">
        <v>600</v>
      </c>
      <c r="B11" s="3" t="s">
        <v>7</v>
      </c>
      <c r="C11" s="157">
        <v>28433.7</v>
      </c>
      <c r="D11" s="42">
        <v>28282</v>
      </c>
      <c r="E11" s="42">
        <f>D11</f>
        <v>28282</v>
      </c>
      <c r="F11" s="42">
        <v>28282</v>
      </c>
      <c r="G11" s="156">
        <v>19367</v>
      </c>
      <c r="H11" s="156">
        <v>18464.7</v>
      </c>
      <c r="I11" s="43">
        <f t="shared" ref="I11:I17" si="0">H11-G11</f>
        <v>-902.29999999999927</v>
      </c>
    </row>
    <row r="12" spans="1:10">
      <c r="A12" s="13">
        <v>601</v>
      </c>
      <c r="B12" s="3" t="s">
        <v>8</v>
      </c>
      <c r="C12" s="157">
        <v>4544.8</v>
      </c>
      <c r="D12" s="42">
        <v>4676</v>
      </c>
      <c r="E12" s="42">
        <f t="shared" ref="E12:E13" si="1">D12</f>
        <v>4676</v>
      </c>
      <c r="F12" s="42">
        <v>4676</v>
      </c>
      <c r="G12" s="156">
        <v>3345</v>
      </c>
      <c r="H12" s="156">
        <v>3046.8</v>
      </c>
      <c r="I12" s="43">
        <f t="shared" si="0"/>
        <v>-298.19999999999982</v>
      </c>
    </row>
    <row r="13" spans="1:10">
      <c r="A13" s="13">
        <v>602</v>
      </c>
      <c r="B13" s="3" t="s">
        <v>9</v>
      </c>
      <c r="C13" s="157">
        <v>4595.6000000000004</v>
      </c>
      <c r="D13" s="42">
        <v>5540</v>
      </c>
      <c r="E13" s="42">
        <f t="shared" si="1"/>
        <v>5540</v>
      </c>
      <c r="F13" s="42">
        <v>5540</v>
      </c>
      <c r="G13" s="156">
        <v>3763</v>
      </c>
      <c r="H13" s="156">
        <v>3675.6</v>
      </c>
      <c r="I13" s="43">
        <f t="shared" si="0"/>
        <v>-87.400000000000091</v>
      </c>
    </row>
    <row r="14" spans="1:10">
      <c r="A14" s="13">
        <v>603</v>
      </c>
      <c r="B14" s="3" t="s">
        <v>10</v>
      </c>
      <c r="C14" s="145"/>
      <c r="D14" s="42"/>
      <c r="E14" s="42"/>
      <c r="F14" s="42"/>
      <c r="G14" s="42"/>
      <c r="H14" s="42"/>
      <c r="I14" s="43">
        <f t="shared" si="0"/>
        <v>0</v>
      </c>
    </row>
    <row r="15" spans="1:10">
      <c r="A15" s="13">
        <v>604</v>
      </c>
      <c r="B15" s="3" t="s">
        <v>11</v>
      </c>
      <c r="C15" s="145"/>
      <c r="D15" s="42"/>
      <c r="E15" s="42"/>
      <c r="F15" s="42"/>
      <c r="G15" s="42"/>
      <c r="H15" s="42"/>
      <c r="I15" s="43">
        <f t="shared" si="0"/>
        <v>0</v>
      </c>
    </row>
    <row r="16" spans="1:10">
      <c r="A16" s="13">
        <v>605</v>
      </c>
      <c r="B16" s="3" t="s">
        <v>12</v>
      </c>
      <c r="C16" s="145"/>
      <c r="D16" s="42"/>
      <c r="E16" s="42"/>
      <c r="F16" s="42"/>
      <c r="G16" s="42"/>
      <c r="H16" s="42"/>
      <c r="I16" s="43">
        <f t="shared" si="0"/>
        <v>0</v>
      </c>
    </row>
    <row r="17" spans="1:9">
      <c r="A17" s="13">
        <v>606</v>
      </c>
      <c r="B17" s="3" t="s">
        <v>13</v>
      </c>
      <c r="C17" s="179">
        <v>60.9</v>
      </c>
      <c r="D17" s="179">
        <v>41.75</v>
      </c>
      <c r="E17" s="179">
        <v>41.75</v>
      </c>
      <c r="F17" s="179">
        <v>41.75</v>
      </c>
      <c r="G17" s="179">
        <v>41.75</v>
      </c>
      <c r="H17" s="156"/>
      <c r="I17" s="43">
        <f t="shared" si="0"/>
        <v>-41.75</v>
      </c>
    </row>
    <row r="18" spans="1:9">
      <c r="A18" s="33" t="s">
        <v>14</v>
      </c>
      <c r="B18" s="35" t="s">
        <v>15</v>
      </c>
      <c r="C18" s="44">
        <f>SUM(C11:C17)</f>
        <v>37635</v>
      </c>
      <c r="D18" s="44">
        <f t="shared" ref="D18:G18" si="2">SUM(D11:D17)</f>
        <v>38539.75</v>
      </c>
      <c r="E18" s="44">
        <f t="shared" si="2"/>
        <v>38539.75</v>
      </c>
      <c r="F18" s="44">
        <f t="shared" si="2"/>
        <v>38539.75</v>
      </c>
      <c r="G18" s="44">
        <f t="shared" si="2"/>
        <v>26516.75</v>
      </c>
      <c r="H18" s="44">
        <f>SUM(H11:H17)</f>
        <v>25187.1</v>
      </c>
      <c r="I18" s="43">
        <f t="shared" ref="I18:I27" si="3">H18-G18</f>
        <v>-1329.6500000000015</v>
      </c>
    </row>
    <row r="19" spans="1:9">
      <c r="A19" s="13">
        <v>230</v>
      </c>
      <c r="B19" s="3" t="s">
        <v>16</v>
      </c>
      <c r="C19" s="42"/>
      <c r="D19" s="42"/>
      <c r="E19" s="42"/>
      <c r="F19" s="42"/>
      <c r="G19" s="42"/>
      <c r="H19" s="42"/>
      <c r="I19" s="43">
        <f t="shared" si="3"/>
        <v>0</v>
      </c>
    </row>
    <row r="20" spans="1:9">
      <c r="A20" s="13">
        <v>231</v>
      </c>
      <c r="B20" s="3" t="s">
        <v>17</v>
      </c>
      <c r="C20" s="157">
        <v>259</v>
      </c>
      <c r="D20" s="42">
        <v>500</v>
      </c>
      <c r="E20" s="42">
        <f>D20</f>
        <v>500</v>
      </c>
      <c r="F20" s="156">
        <v>500</v>
      </c>
      <c r="G20" s="156">
        <v>291.89999999999998</v>
      </c>
      <c r="H20" s="156">
        <v>149.5</v>
      </c>
      <c r="I20" s="43">
        <f t="shared" si="3"/>
        <v>-142.39999999999998</v>
      </c>
    </row>
    <row r="21" spans="1:9">
      <c r="A21" s="13">
        <v>232</v>
      </c>
      <c r="B21" s="3" t="s">
        <v>18</v>
      </c>
      <c r="C21" s="42"/>
      <c r="D21" s="42"/>
      <c r="E21" s="42"/>
      <c r="F21" s="42"/>
      <c r="G21" s="42"/>
      <c r="H21" s="42"/>
      <c r="I21" s="43">
        <f t="shared" si="3"/>
        <v>0</v>
      </c>
    </row>
    <row r="22" spans="1:9" ht="21.75">
      <c r="A22" s="23" t="s">
        <v>19</v>
      </c>
      <c r="B22" s="30" t="s">
        <v>25</v>
      </c>
      <c r="C22" s="45"/>
      <c r="D22" s="45"/>
      <c r="E22" s="45"/>
      <c r="F22" s="45"/>
      <c r="G22" s="45"/>
      <c r="H22" s="45"/>
      <c r="I22" s="43">
        <f t="shared" si="3"/>
        <v>0</v>
      </c>
    </row>
    <row r="23" spans="1:9">
      <c r="A23" s="13">
        <v>230</v>
      </c>
      <c r="B23" s="3" t="s">
        <v>16</v>
      </c>
      <c r="C23" s="46"/>
      <c r="D23" s="46"/>
      <c r="E23" s="46"/>
      <c r="F23" s="46"/>
      <c r="G23" s="46"/>
      <c r="H23" s="46"/>
      <c r="I23" s="43">
        <f t="shared" si="3"/>
        <v>0</v>
      </c>
    </row>
    <row r="24" spans="1:9">
      <c r="A24" s="13">
        <v>231</v>
      </c>
      <c r="B24" s="3" t="s">
        <v>17</v>
      </c>
      <c r="C24" s="46"/>
      <c r="D24" s="46"/>
      <c r="E24" s="46"/>
      <c r="F24" s="46"/>
      <c r="G24" s="46"/>
      <c r="H24" s="46"/>
      <c r="I24" s="43">
        <f t="shared" si="3"/>
        <v>0</v>
      </c>
    </row>
    <row r="25" spans="1:9">
      <c r="A25" s="13">
        <v>232</v>
      </c>
      <c r="B25" s="3" t="s">
        <v>18</v>
      </c>
      <c r="C25" s="46"/>
      <c r="D25" s="46"/>
      <c r="E25" s="46"/>
      <c r="F25" s="46"/>
      <c r="G25" s="46"/>
      <c r="H25" s="46"/>
      <c r="I25" s="43">
        <f t="shared" si="3"/>
        <v>0</v>
      </c>
    </row>
    <row r="26" spans="1:9">
      <c r="A26" s="23" t="s">
        <v>19</v>
      </c>
      <c r="B26" s="30" t="s">
        <v>26</v>
      </c>
      <c r="C26" s="45"/>
      <c r="D26" s="45"/>
      <c r="E26" s="45"/>
      <c r="F26" s="45"/>
      <c r="G26" s="45"/>
      <c r="H26" s="45"/>
      <c r="I26" s="43">
        <f t="shared" si="3"/>
        <v>0</v>
      </c>
    </row>
    <row r="27" spans="1:9">
      <c r="A27" s="33" t="s">
        <v>20</v>
      </c>
      <c r="B27" s="34" t="s">
        <v>33</v>
      </c>
      <c r="C27" s="47">
        <f t="shared" ref="C27:G27" si="4">SUM(C18:C26)</f>
        <v>37894</v>
      </c>
      <c r="D27" s="47">
        <f t="shared" si="4"/>
        <v>39039.75</v>
      </c>
      <c r="E27" s="47">
        <f t="shared" si="4"/>
        <v>39039.75</v>
      </c>
      <c r="F27" s="47">
        <f t="shared" si="4"/>
        <v>39039.75</v>
      </c>
      <c r="G27" s="47">
        <f t="shared" si="4"/>
        <v>26808.65</v>
      </c>
      <c r="H27" s="47">
        <f>SUM(H18:H26)</f>
        <v>25336.6</v>
      </c>
      <c r="I27" s="43">
        <f t="shared" si="3"/>
        <v>-1472.0500000000029</v>
      </c>
    </row>
    <row r="28" spans="1:9">
      <c r="A28" s="195" t="s">
        <v>27</v>
      </c>
      <c r="B28" s="196"/>
      <c r="C28" s="48"/>
      <c r="D28" s="48"/>
      <c r="E28" s="48"/>
      <c r="F28" s="48"/>
      <c r="G28" s="48"/>
      <c r="H28" s="49"/>
      <c r="I28" s="50"/>
    </row>
    <row r="29" spans="1:9" ht="13.5" thickBot="1">
      <c r="A29" s="197" t="s">
        <v>28</v>
      </c>
      <c r="B29" s="198"/>
      <c r="C29" s="51"/>
      <c r="D29" s="51"/>
      <c r="E29" s="51"/>
      <c r="F29" s="51"/>
      <c r="G29" s="51"/>
      <c r="H29" s="51"/>
      <c r="I29" s="51"/>
    </row>
    <row r="30" spans="1:9">
      <c r="A30" s="4"/>
      <c r="B30" s="2"/>
      <c r="C30" s="2"/>
      <c r="D30" s="16"/>
      <c r="E30" s="16"/>
      <c r="F30" s="16"/>
      <c r="G30" s="16"/>
      <c r="H30" s="16"/>
      <c r="I30" s="28"/>
    </row>
    <row r="31" spans="1:9">
      <c r="A31"/>
      <c r="D31"/>
      <c r="E31"/>
      <c r="F31"/>
      <c r="G31"/>
      <c r="H31"/>
      <c r="I31"/>
    </row>
    <row r="32" spans="1:9">
      <c r="A32"/>
      <c r="D32"/>
      <c r="E32"/>
      <c r="F32"/>
      <c r="G32"/>
      <c r="H32"/>
      <c r="I32"/>
    </row>
    <row r="33" spans="1:9" ht="12.75" customHeight="1">
      <c r="A33" s="189" t="s">
        <v>55</v>
      </c>
      <c r="B33" s="190"/>
      <c r="C33" s="144"/>
      <c r="D33" s="144"/>
      <c r="E33" s="139"/>
      <c r="F33" s="144"/>
      <c r="G33" s="140"/>
      <c r="H33" s="140"/>
      <c r="I33" s="140"/>
    </row>
    <row r="34" spans="1:9">
      <c r="A34" s="191"/>
      <c r="B34" s="192"/>
      <c r="C34" s="144" t="s">
        <v>56</v>
      </c>
      <c r="D34" s="205" t="s">
        <v>118</v>
      </c>
      <c r="E34" s="205"/>
      <c r="F34" s="206" t="s">
        <v>110</v>
      </c>
      <c r="G34" s="144" t="s">
        <v>56</v>
      </c>
      <c r="H34" s="205" t="s">
        <v>123</v>
      </c>
      <c r="I34" s="205"/>
    </row>
    <row r="35" spans="1:9">
      <c r="A35" s="191"/>
      <c r="B35" s="192"/>
      <c r="C35" s="144" t="s">
        <v>57</v>
      </c>
      <c r="D35" s="207"/>
      <c r="E35" s="207"/>
      <c r="F35" s="206"/>
      <c r="G35" s="144" t="s">
        <v>57</v>
      </c>
      <c r="H35" s="207"/>
      <c r="I35" s="207"/>
    </row>
    <row r="36" spans="1:9">
      <c r="A36" s="193"/>
      <c r="B36" s="194"/>
      <c r="C36" s="144" t="s">
        <v>58</v>
      </c>
      <c r="D36" s="208" t="s">
        <v>129</v>
      </c>
      <c r="E36" s="208"/>
      <c r="F36" s="206"/>
      <c r="G36" s="144" t="s">
        <v>58</v>
      </c>
      <c r="H36" s="208" t="str">
        <f>D36</f>
        <v>30.08.2019</v>
      </c>
      <c r="I36" s="208"/>
    </row>
  </sheetData>
  <mergeCells count="13">
    <mergeCell ref="I9:I10"/>
    <mergeCell ref="A33:B36"/>
    <mergeCell ref="A28:B28"/>
    <mergeCell ref="A29:B29"/>
    <mergeCell ref="A8:A10"/>
    <mergeCell ref="B8:B10"/>
    <mergeCell ref="D34:E34"/>
    <mergeCell ref="F34:F36"/>
    <mergeCell ref="H34:I34"/>
    <mergeCell ref="D35:E35"/>
    <mergeCell ref="H35:I35"/>
    <mergeCell ref="D36:E36"/>
    <mergeCell ref="H36:I36"/>
  </mergeCells>
  <phoneticPr fontId="6" type="noConversion"/>
  <printOptions horizontalCentered="1" verticalCentered="1"/>
  <pageMargins left="0" right="0" top="0" bottom="0" header="0" footer="0"/>
  <pageSetup paperSize="9" orientation="landscape" r:id="rId1"/>
  <headerFooter alignWithMargins="0"/>
  <ignoredErrors>
    <ignoredError sqref="C8:H8 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L11" sqref="L11"/>
    </sheetView>
  </sheetViews>
  <sheetFormatPr defaultRowHeight="12.75"/>
  <cols>
    <col min="2" max="2" width="28" customWidth="1"/>
    <col min="3" max="3" width="10.85546875" customWidth="1"/>
    <col min="4" max="4" width="10.7109375" customWidth="1"/>
    <col min="5" max="5" width="12.140625" customWidth="1"/>
    <col min="6" max="6" width="12.85546875" customWidth="1"/>
    <col min="7" max="7" width="12.140625" customWidth="1"/>
    <col min="8" max="8" width="13.85546875" customWidth="1"/>
  </cols>
  <sheetData>
    <row r="1" spans="1:10" ht="15.75">
      <c r="A1" s="36" t="s">
        <v>124</v>
      </c>
      <c r="B1" s="9"/>
      <c r="C1" s="9"/>
      <c r="D1" s="14"/>
      <c r="E1" s="14"/>
      <c r="F1" s="14"/>
      <c r="G1" s="14"/>
      <c r="H1" s="14"/>
      <c r="I1" s="24"/>
    </row>
    <row r="2" spans="1:10" ht="13.5" thickBot="1">
      <c r="A2" s="11"/>
      <c r="B2" s="1"/>
      <c r="C2" s="1"/>
      <c r="D2" s="11"/>
      <c r="E2" s="11"/>
      <c r="F2" s="17"/>
      <c r="G2" s="18"/>
      <c r="H2" s="15"/>
      <c r="I2" s="25" t="s">
        <v>30</v>
      </c>
    </row>
    <row r="3" spans="1:10">
      <c r="A3" s="19"/>
      <c r="B3" s="6"/>
      <c r="C3" s="6"/>
      <c r="D3" s="20"/>
      <c r="E3" s="20"/>
      <c r="F3" s="21"/>
      <c r="G3" s="21"/>
      <c r="H3" s="22"/>
      <c r="I3" s="26"/>
    </row>
    <row r="4" spans="1:10">
      <c r="A4" s="209" t="s">
        <v>21</v>
      </c>
      <c r="B4" s="210"/>
      <c r="C4" s="38"/>
      <c r="D4" s="38"/>
      <c r="E4" s="38"/>
      <c r="F4" s="38"/>
      <c r="G4" s="39"/>
      <c r="H4" s="5" t="s">
        <v>22</v>
      </c>
      <c r="I4" s="32"/>
    </row>
    <row r="5" spans="1:10">
      <c r="A5" s="209" t="s">
        <v>0</v>
      </c>
      <c r="B5" s="210"/>
      <c r="C5" s="40"/>
      <c r="D5" s="40"/>
      <c r="E5" s="40"/>
      <c r="F5" s="40"/>
      <c r="G5" s="41"/>
      <c r="H5" s="5" t="s">
        <v>32</v>
      </c>
      <c r="I5" s="32"/>
    </row>
    <row r="6" spans="1:10">
      <c r="A6" s="199" t="s">
        <v>37</v>
      </c>
      <c r="B6" s="202" t="s">
        <v>38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24</v>
      </c>
      <c r="H6" s="8" t="s">
        <v>34</v>
      </c>
      <c r="I6" s="27" t="s">
        <v>35</v>
      </c>
    </row>
    <row r="7" spans="1:10">
      <c r="A7" s="200"/>
      <c r="B7" s="203"/>
      <c r="C7" s="7" t="s">
        <v>5</v>
      </c>
      <c r="D7" s="7" t="s">
        <v>23</v>
      </c>
      <c r="E7" s="7" t="s">
        <v>29</v>
      </c>
      <c r="F7" s="7" t="s">
        <v>29</v>
      </c>
      <c r="G7" s="7" t="s">
        <v>29</v>
      </c>
      <c r="H7" s="7" t="s">
        <v>5</v>
      </c>
      <c r="I7" s="187" t="s">
        <v>6</v>
      </c>
    </row>
    <row r="8" spans="1:10" ht="33.75">
      <c r="A8" s="201"/>
      <c r="B8" s="204"/>
      <c r="C8" s="178" t="s">
        <v>117</v>
      </c>
      <c r="D8" s="178" t="s">
        <v>120</v>
      </c>
      <c r="E8" s="178" t="s">
        <v>121</v>
      </c>
      <c r="F8" s="178" t="s">
        <v>122</v>
      </c>
      <c r="G8" s="178" t="s">
        <v>127</v>
      </c>
      <c r="H8" s="178" t="s">
        <v>128</v>
      </c>
      <c r="I8" s="188"/>
      <c r="J8" s="82"/>
    </row>
    <row r="9" spans="1:10">
      <c r="A9" s="13">
        <v>6260</v>
      </c>
      <c r="B9" s="53" t="s">
        <v>115</v>
      </c>
      <c r="C9" s="42">
        <f>'Aneksi nr 1'!C27</f>
        <v>37894</v>
      </c>
      <c r="D9" s="42">
        <f>'Aneksi nr 1'!D27</f>
        <v>39039.75</v>
      </c>
      <c r="E9" s="42">
        <f>'Aneksi nr 1'!E27</f>
        <v>39039.75</v>
      </c>
      <c r="F9" s="42">
        <f>'Aneksi nr 1'!F27</f>
        <v>39039.75</v>
      </c>
      <c r="G9" s="42">
        <f>'Aneksi nr 1'!G27</f>
        <v>26808.65</v>
      </c>
      <c r="H9" s="42">
        <f>'Aneksi nr 1'!H27</f>
        <v>25336.6</v>
      </c>
      <c r="I9" s="42">
        <f>H9-G9</f>
        <v>-1472.0500000000029</v>
      </c>
    </row>
    <row r="10" spans="1:10">
      <c r="A10" s="33"/>
      <c r="B10" s="34" t="s">
        <v>39</v>
      </c>
      <c r="C10" s="47">
        <f>SUM(C9:C9)</f>
        <v>37894</v>
      </c>
      <c r="D10" s="47">
        <f t="shared" ref="D10:H10" si="0">SUM(D9:D9)</f>
        <v>39039.75</v>
      </c>
      <c r="E10" s="47">
        <f t="shared" si="0"/>
        <v>39039.75</v>
      </c>
      <c r="F10" s="47">
        <f t="shared" si="0"/>
        <v>39039.75</v>
      </c>
      <c r="G10" s="47">
        <f t="shared" si="0"/>
        <v>26808.65</v>
      </c>
      <c r="H10" s="47">
        <f t="shared" si="0"/>
        <v>25336.6</v>
      </c>
      <c r="I10" s="42">
        <f>H10-G10</f>
        <v>-1472.0500000000029</v>
      </c>
    </row>
    <row r="11" spans="1:10">
      <c r="A11" s="195"/>
      <c r="B11" s="196"/>
      <c r="C11" s="48"/>
      <c r="D11" s="48"/>
      <c r="E11" s="48"/>
      <c r="F11" s="48"/>
      <c r="G11" s="48"/>
      <c r="H11" s="49"/>
      <c r="I11" s="50"/>
    </row>
    <row r="12" spans="1:10" ht="13.5" thickBot="1">
      <c r="A12" s="197"/>
      <c r="B12" s="198"/>
      <c r="C12" s="51"/>
      <c r="D12" s="51"/>
      <c r="E12" s="51"/>
      <c r="F12" s="51"/>
      <c r="G12" s="51"/>
      <c r="H12" s="51"/>
      <c r="I12" s="51"/>
    </row>
    <row r="13" spans="1:10">
      <c r="A13" s="4"/>
      <c r="B13" s="2"/>
      <c r="C13" s="2"/>
      <c r="D13" s="16"/>
      <c r="E13" s="16"/>
      <c r="F13" s="16"/>
      <c r="G13" s="16"/>
      <c r="H13" s="16"/>
      <c r="I13" s="28"/>
    </row>
    <row r="14" spans="1:10">
      <c r="A14" s="4"/>
      <c r="B14" s="2"/>
      <c r="C14" s="2"/>
      <c r="D14" s="16"/>
      <c r="E14" s="16"/>
      <c r="F14" s="16"/>
      <c r="G14" s="16"/>
      <c r="H14" s="16"/>
      <c r="I14" s="28"/>
    </row>
    <row r="15" spans="1:10" ht="12.75" customHeight="1">
      <c r="A15" s="189" t="s">
        <v>55</v>
      </c>
      <c r="B15" s="190"/>
      <c r="C15" s="144"/>
      <c r="D15" s="144"/>
      <c r="E15" s="139"/>
      <c r="F15" s="144"/>
      <c r="G15" s="140"/>
      <c r="H15" s="140"/>
      <c r="I15" s="140"/>
    </row>
    <row r="16" spans="1:10">
      <c r="A16" s="191"/>
      <c r="B16" s="192"/>
      <c r="C16" s="144" t="s">
        <v>56</v>
      </c>
      <c r="D16" s="205" t="s">
        <v>118</v>
      </c>
      <c r="E16" s="205"/>
      <c r="F16" s="206" t="s">
        <v>110</v>
      </c>
      <c r="G16" s="144" t="s">
        <v>56</v>
      </c>
      <c r="H16" s="205" t="s">
        <v>123</v>
      </c>
      <c r="I16" s="205"/>
    </row>
    <row r="17" spans="1:9">
      <c r="A17" s="191"/>
      <c r="B17" s="192"/>
      <c r="C17" s="144" t="s">
        <v>57</v>
      </c>
      <c r="D17" s="207"/>
      <c r="E17" s="207"/>
      <c r="F17" s="206"/>
      <c r="G17" s="144" t="s">
        <v>57</v>
      </c>
      <c r="H17" s="207"/>
      <c r="I17" s="207"/>
    </row>
    <row r="18" spans="1:9">
      <c r="A18" s="193"/>
      <c r="B18" s="194"/>
      <c r="C18" s="144" t="s">
        <v>58</v>
      </c>
      <c r="D18" s="208" t="str">
        <f>'Aneksi nr 1'!D36:E36</f>
        <v>30.08.2019</v>
      </c>
      <c r="E18" s="208"/>
      <c r="F18" s="206"/>
      <c r="G18" s="144" t="s">
        <v>58</v>
      </c>
      <c r="H18" s="208" t="str">
        <f>D18</f>
        <v>30.08.2019</v>
      </c>
      <c r="I18" s="208"/>
    </row>
  </sheetData>
  <mergeCells count="15">
    <mergeCell ref="A15:B18"/>
    <mergeCell ref="A11:B11"/>
    <mergeCell ref="A12:B12"/>
    <mergeCell ref="A4:B4"/>
    <mergeCell ref="A5:B5"/>
    <mergeCell ref="A6:A8"/>
    <mergeCell ref="B6:B8"/>
    <mergeCell ref="I7:I8"/>
    <mergeCell ref="D16:E16"/>
    <mergeCell ref="F16:F18"/>
    <mergeCell ref="H16:I16"/>
    <mergeCell ref="D17:E17"/>
    <mergeCell ref="H17:I17"/>
    <mergeCell ref="D18:E18"/>
    <mergeCell ref="H18:I18"/>
  </mergeCells>
  <pageMargins left="0.17" right="0.7" top="0.75" bottom="0.75" header="0.3" footer="0.3"/>
  <pageSetup orientation="landscape" r:id="rId1"/>
  <ignoredErrors>
    <ignoredError sqref="C6:H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59"/>
  <sheetViews>
    <sheetView topLeftCell="A7" zoomScale="120" zoomScaleNormal="120" workbookViewId="0">
      <selection activeCell="L18" sqref="L18"/>
    </sheetView>
  </sheetViews>
  <sheetFormatPr defaultRowHeight="12.75"/>
  <cols>
    <col min="1" max="1" width="3.42578125" style="31" customWidth="1"/>
    <col min="2" max="2" width="19" customWidth="1"/>
    <col min="3" max="3" width="5" customWidth="1"/>
    <col min="4" max="4" width="6.5703125" customWidth="1"/>
    <col min="5" max="5" width="7.7109375" customWidth="1"/>
    <col min="6" max="6" width="6.28515625" customWidth="1"/>
    <col min="7" max="7" width="5.7109375" customWidth="1"/>
    <col min="8" max="8" width="7.85546875" customWidth="1"/>
    <col min="9" max="9" width="5.140625" customWidth="1"/>
    <col min="10" max="10" width="5.85546875" customWidth="1"/>
    <col min="11" max="11" width="7.5703125" customWidth="1"/>
    <col min="12" max="12" width="6.42578125" customWidth="1"/>
    <col min="13" max="13" width="6.5703125" customWidth="1"/>
    <col min="14" max="14" width="7.85546875" customWidth="1"/>
    <col min="15" max="15" width="7" customWidth="1"/>
    <col min="16" max="16" width="6.7109375" customWidth="1"/>
    <col min="17" max="17" width="7.28515625" customWidth="1"/>
    <col min="18" max="18" width="6.85546875" customWidth="1"/>
    <col min="19" max="19" width="8.42578125" customWidth="1"/>
  </cols>
  <sheetData>
    <row r="1" spans="1:19" ht="15.75">
      <c r="A1" s="219" t="s">
        <v>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72"/>
      <c r="S1" s="72"/>
    </row>
    <row r="2" spans="1:19" ht="15.75">
      <c r="A2" s="220" t="s">
        <v>130</v>
      </c>
      <c r="B2" s="220"/>
      <c r="C2" s="220"/>
      <c r="D2" s="220"/>
      <c r="E2" s="220"/>
      <c r="F2" s="220"/>
      <c r="G2" s="73"/>
      <c r="H2" s="73"/>
      <c r="I2" s="73"/>
      <c r="J2" s="73"/>
      <c r="K2" s="73"/>
      <c r="L2" s="73"/>
      <c r="M2" s="73"/>
      <c r="N2" s="73"/>
      <c r="O2" s="72"/>
      <c r="P2" s="72"/>
      <c r="Q2" s="72"/>
      <c r="R2" s="72"/>
      <c r="S2" s="72"/>
    </row>
    <row r="3" spans="1:19" ht="15.75">
      <c r="A3" s="8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2"/>
      <c r="P3" s="72"/>
      <c r="Q3" s="72"/>
      <c r="R3" s="72"/>
      <c r="S3" s="72"/>
    </row>
    <row r="4" spans="1:19">
      <c r="A4" s="221" t="s">
        <v>21</v>
      </c>
      <c r="B4" s="221"/>
      <c r="C4" s="221" t="s">
        <v>111</v>
      </c>
      <c r="D4" s="221"/>
      <c r="E4" s="221"/>
      <c r="F4" s="221"/>
      <c r="G4" s="221"/>
      <c r="H4" s="221" t="s">
        <v>22</v>
      </c>
      <c r="I4" s="221"/>
      <c r="J4" s="221"/>
      <c r="K4" s="163">
        <v>0</v>
      </c>
      <c r="L4" s="75"/>
      <c r="M4" s="75"/>
      <c r="N4" s="75"/>
      <c r="O4" s="76"/>
      <c r="P4" s="76"/>
      <c r="Q4" s="76"/>
      <c r="R4" s="76"/>
      <c r="S4" s="76"/>
    </row>
    <row r="5" spans="1:19">
      <c r="A5" s="141"/>
      <c r="B5" s="142"/>
      <c r="C5" s="143"/>
      <c r="D5" s="143"/>
      <c r="E5" s="74"/>
      <c r="F5" s="74"/>
      <c r="G5" s="74"/>
      <c r="H5" s="74"/>
      <c r="I5" s="74"/>
      <c r="J5" s="74"/>
      <c r="K5" s="75"/>
      <c r="L5" s="75"/>
      <c r="M5" s="75"/>
      <c r="N5" s="75"/>
      <c r="O5" s="76"/>
      <c r="P5" s="76"/>
      <c r="Q5" s="76"/>
      <c r="R5" s="76"/>
      <c r="S5" s="76"/>
    </row>
    <row r="6" spans="1:19">
      <c r="A6" s="225" t="s">
        <v>0</v>
      </c>
      <c r="B6" s="225"/>
      <c r="C6" s="225" t="s">
        <v>32</v>
      </c>
      <c r="D6" s="225"/>
      <c r="E6" s="226"/>
      <c r="F6" s="221" t="s">
        <v>92</v>
      </c>
      <c r="G6" s="221"/>
      <c r="H6" s="221"/>
      <c r="I6" s="78"/>
      <c r="J6" s="78"/>
      <c r="K6" s="75"/>
      <c r="L6" s="75"/>
      <c r="M6" s="75"/>
      <c r="N6" s="75"/>
      <c r="O6" s="76"/>
      <c r="P6" s="76"/>
      <c r="Q6" s="76"/>
      <c r="R6" s="76"/>
      <c r="S6" s="76"/>
    </row>
    <row r="7" spans="1:19">
      <c r="A7" s="227"/>
      <c r="B7" s="228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>
      <c r="A8" s="126"/>
      <c r="B8" s="126" t="s">
        <v>30</v>
      </c>
      <c r="C8" s="127"/>
      <c r="D8" s="217" t="s">
        <v>70</v>
      </c>
      <c r="E8" s="217"/>
      <c r="F8" s="217"/>
      <c r="G8" s="217" t="s">
        <v>71</v>
      </c>
      <c r="H8" s="217"/>
      <c r="I8" s="217"/>
      <c r="J8" s="217" t="s">
        <v>72</v>
      </c>
      <c r="K8" s="217"/>
      <c r="L8" s="217"/>
      <c r="M8" s="217" t="s">
        <v>73</v>
      </c>
      <c r="N8" s="217"/>
      <c r="O8" s="217"/>
      <c r="P8" s="217" t="s">
        <v>74</v>
      </c>
      <c r="Q8" s="217"/>
      <c r="R8" s="217"/>
      <c r="S8" s="214" t="s">
        <v>50</v>
      </c>
    </row>
    <row r="9" spans="1:19">
      <c r="A9" s="214" t="s">
        <v>75</v>
      </c>
      <c r="B9" s="215" t="s">
        <v>76</v>
      </c>
      <c r="C9" s="216" t="s">
        <v>77</v>
      </c>
      <c r="D9" s="216" t="s">
        <v>112</v>
      </c>
      <c r="E9" s="216" t="s">
        <v>113</v>
      </c>
      <c r="F9" s="216" t="s">
        <v>114</v>
      </c>
      <c r="G9" s="216" t="s">
        <v>131</v>
      </c>
      <c r="H9" s="216" t="s">
        <v>132</v>
      </c>
      <c r="I9" s="214" t="s">
        <v>119</v>
      </c>
      <c r="J9" s="214" t="s">
        <v>133</v>
      </c>
      <c r="K9" s="214" t="s">
        <v>134</v>
      </c>
      <c r="L9" s="214" t="s">
        <v>135</v>
      </c>
      <c r="M9" s="214" t="s">
        <v>136</v>
      </c>
      <c r="N9" s="214" t="s">
        <v>137</v>
      </c>
      <c r="O9" s="214" t="s">
        <v>138</v>
      </c>
      <c r="P9" s="214" t="s">
        <v>78</v>
      </c>
      <c r="Q9" s="214" t="s">
        <v>79</v>
      </c>
      <c r="R9" s="214" t="s">
        <v>80</v>
      </c>
      <c r="S9" s="214"/>
    </row>
    <row r="10" spans="1:19" ht="67.5" customHeight="1">
      <c r="A10" s="214"/>
      <c r="B10" s="215"/>
      <c r="C10" s="216"/>
      <c r="D10" s="216"/>
      <c r="E10" s="216"/>
      <c r="F10" s="216"/>
      <c r="G10" s="216"/>
      <c r="H10" s="218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</row>
    <row r="11" spans="1:19">
      <c r="A11" s="168" t="s">
        <v>81</v>
      </c>
      <c r="B11" s="119" t="s">
        <v>93</v>
      </c>
      <c r="C11" s="169" t="s">
        <v>106</v>
      </c>
      <c r="D11" s="165">
        <v>10000</v>
      </c>
      <c r="E11" s="165">
        <v>5517</v>
      </c>
      <c r="F11" s="166">
        <f>E11/D11</f>
        <v>0.55169999999999997</v>
      </c>
      <c r="G11" s="184">
        <v>70336</v>
      </c>
      <c r="H11" s="185">
        <v>5400</v>
      </c>
      <c r="I11" s="180">
        <f>H11/G11</f>
        <v>7.6774340309372163E-2</v>
      </c>
      <c r="J11" s="165">
        <f>G11</f>
        <v>70336</v>
      </c>
      <c r="K11" s="165">
        <f>H11</f>
        <v>5400</v>
      </c>
      <c r="L11" s="166">
        <f>K11/J11</f>
        <v>7.6774340309372163E-2</v>
      </c>
      <c r="M11" s="165">
        <f>J11</f>
        <v>70336</v>
      </c>
      <c r="N11" s="165">
        <f>H11</f>
        <v>5400</v>
      </c>
      <c r="O11" s="129">
        <f>N11/M11</f>
        <v>7.6774340309372163E-2</v>
      </c>
      <c r="P11" s="129">
        <f>O11-F11</f>
        <v>-0.47492565969062783</v>
      </c>
      <c r="Q11" s="129">
        <f>O11-I11</f>
        <v>0</v>
      </c>
      <c r="R11" s="129">
        <f>O11-L11</f>
        <v>0</v>
      </c>
      <c r="S11" s="128" t="s">
        <v>83</v>
      </c>
    </row>
    <row r="12" spans="1:19">
      <c r="A12" s="168" t="s">
        <v>100</v>
      </c>
      <c r="B12" s="119" t="s">
        <v>96</v>
      </c>
      <c r="C12" s="169" t="s">
        <v>82</v>
      </c>
      <c r="D12" s="165">
        <v>4000</v>
      </c>
      <c r="E12" s="165">
        <v>4648</v>
      </c>
      <c r="F12" s="166">
        <f t="shared" ref="F12:F20" si="0">E12/D12</f>
        <v>1.1619999999999999</v>
      </c>
      <c r="G12" s="184">
        <v>5000</v>
      </c>
      <c r="H12" s="186">
        <v>1300</v>
      </c>
      <c r="I12" s="180">
        <f>H12/G12</f>
        <v>0.26</v>
      </c>
      <c r="J12" s="165">
        <f t="shared" ref="J12:J20" si="1">G12</f>
        <v>5000</v>
      </c>
      <c r="K12" s="165">
        <f t="shared" ref="K12:K20" si="2">H12</f>
        <v>1300</v>
      </c>
      <c r="L12" s="166">
        <f>K12/J12</f>
        <v>0.26</v>
      </c>
      <c r="M12" s="165">
        <f t="shared" ref="M12:M20" si="3">J12</f>
        <v>5000</v>
      </c>
      <c r="N12" s="165">
        <f t="shared" ref="N12:N20" si="4">H12</f>
        <v>1300</v>
      </c>
      <c r="O12" s="129">
        <f>N12/M12</f>
        <v>0.26</v>
      </c>
      <c r="P12" s="129">
        <f t="shared" ref="P12:P20" si="5">O12-F12</f>
        <v>-0.90199999999999991</v>
      </c>
      <c r="Q12" s="129">
        <f t="shared" ref="Q12:Q20" si="6">O12-I12</f>
        <v>0</v>
      </c>
      <c r="R12" s="129">
        <f t="shared" ref="R12:R20" si="7">O12-L12</f>
        <v>0</v>
      </c>
      <c r="S12" s="128" t="s">
        <v>83</v>
      </c>
    </row>
    <row r="13" spans="1:19">
      <c r="A13" s="168" t="s">
        <v>84</v>
      </c>
      <c r="B13" s="119" t="s">
        <v>105</v>
      </c>
      <c r="C13" s="169" t="s">
        <v>106</v>
      </c>
      <c r="D13" s="165">
        <v>800</v>
      </c>
      <c r="E13" s="165">
        <v>4717</v>
      </c>
      <c r="F13" s="166">
        <f t="shared" si="0"/>
        <v>5.8962500000000002</v>
      </c>
      <c r="G13" s="184">
        <v>1000</v>
      </c>
      <c r="H13" s="186">
        <v>1640</v>
      </c>
      <c r="I13" s="180">
        <f>H13/G13</f>
        <v>1.64</v>
      </c>
      <c r="J13" s="165">
        <f t="shared" si="1"/>
        <v>1000</v>
      </c>
      <c r="K13" s="165">
        <f t="shared" si="2"/>
        <v>1640</v>
      </c>
      <c r="L13" s="166">
        <f>K13/J13</f>
        <v>1.64</v>
      </c>
      <c r="M13" s="165">
        <f t="shared" si="3"/>
        <v>1000</v>
      </c>
      <c r="N13" s="165">
        <f t="shared" si="4"/>
        <v>1640</v>
      </c>
      <c r="O13" s="129">
        <f>N13/M13</f>
        <v>1.64</v>
      </c>
      <c r="P13" s="129">
        <f t="shared" si="5"/>
        <v>-4.2562500000000005</v>
      </c>
      <c r="Q13" s="129">
        <f t="shared" si="6"/>
        <v>0</v>
      </c>
      <c r="R13" s="129">
        <f t="shared" si="7"/>
        <v>0</v>
      </c>
      <c r="S13" s="128" t="s">
        <v>83</v>
      </c>
    </row>
    <row r="14" spans="1:19">
      <c r="A14" s="168" t="s">
        <v>89</v>
      </c>
      <c r="B14" s="119" t="s">
        <v>98</v>
      </c>
      <c r="C14" s="169" t="s">
        <v>106</v>
      </c>
      <c r="D14" s="165">
        <v>5000</v>
      </c>
      <c r="E14" s="165">
        <v>4567</v>
      </c>
      <c r="F14" s="166">
        <f t="shared" si="0"/>
        <v>0.91339999999999999</v>
      </c>
      <c r="G14" s="184">
        <v>6000</v>
      </c>
      <c r="H14" s="186">
        <v>1420</v>
      </c>
      <c r="I14" s="180">
        <f>H14/G14</f>
        <v>0.23666666666666666</v>
      </c>
      <c r="J14" s="165">
        <f t="shared" si="1"/>
        <v>6000</v>
      </c>
      <c r="K14" s="165">
        <f t="shared" si="2"/>
        <v>1420</v>
      </c>
      <c r="L14" s="166">
        <f>K14/J14</f>
        <v>0.23666666666666666</v>
      </c>
      <c r="M14" s="165">
        <f t="shared" si="3"/>
        <v>6000</v>
      </c>
      <c r="N14" s="165">
        <f t="shared" si="4"/>
        <v>1420</v>
      </c>
      <c r="O14" s="129">
        <f>N14/M14</f>
        <v>0.23666666666666666</v>
      </c>
      <c r="P14" s="129">
        <f t="shared" si="5"/>
        <v>-0.6767333333333333</v>
      </c>
      <c r="Q14" s="129">
        <f t="shared" si="6"/>
        <v>0</v>
      </c>
      <c r="R14" s="129">
        <f t="shared" si="7"/>
        <v>0</v>
      </c>
      <c r="S14" s="128" t="s">
        <v>83</v>
      </c>
    </row>
    <row r="15" spans="1:19">
      <c r="A15" s="170" t="s">
        <v>90</v>
      </c>
      <c r="B15" s="123" t="s">
        <v>94</v>
      </c>
      <c r="C15" s="171" t="s">
        <v>107</v>
      </c>
      <c r="D15" s="165">
        <v>400</v>
      </c>
      <c r="E15" s="165">
        <v>1100</v>
      </c>
      <c r="F15" s="166">
        <f t="shared" si="0"/>
        <v>2.75</v>
      </c>
      <c r="G15" s="184">
        <v>450</v>
      </c>
      <c r="H15" s="186">
        <v>900</v>
      </c>
      <c r="I15" s="180">
        <f>H15/G15</f>
        <v>2</v>
      </c>
      <c r="J15" s="165">
        <f t="shared" si="1"/>
        <v>450</v>
      </c>
      <c r="K15" s="165">
        <f t="shared" si="2"/>
        <v>900</v>
      </c>
      <c r="L15" s="166">
        <f t="shared" ref="L15:L20" si="8">K15/J15</f>
        <v>2</v>
      </c>
      <c r="M15" s="165">
        <f t="shared" si="3"/>
        <v>450</v>
      </c>
      <c r="N15" s="165">
        <f t="shared" si="4"/>
        <v>900</v>
      </c>
      <c r="O15" s="129">
        <f>N15/M15</f>
        <v>2</v>
      </c>
      <c r="P15" s="129">
        <f t="shared" si="5"/>
        <v>-0.75</v>
      </c>
      <c r="Q15" s="129">
        <f t="shared" si="6"/>
        <v>0</v>
      </c>
      <c r="R15" s="129">
        <f t="shared" si="7"/>
        <v>0</v>
      </c>
      <c r="S15" s="130"/>
    </row>
    <row r="16" spans="1:19">
      <c r="A16" s="170" t="s">
        <v>91</v>
      </c>
      <c r="B16" s="123" t="s">
        <v>97</v>
      </c>
      <c r="C16" s="171" t="s">
        <v>107</v>
      </c>
      <c r="D16" s="165">
        <v>50</v>
      </c>
      <c r="E16" s="165">
        <v>100</v>
      </c>
      <c r="F16" s="166">
        <f t="shared" si="0"/>
        <v>2</v>
      </c>
      <c r="G16" s="184">
        <v>53</v>
      </c>
      <c r="H16" s="186">
        <v>742</v>
      </c>
      <c r="I16" s="180">
        <f t="shared" ref="I16:I20" si="9">H16/G16</f>
        <v>14</v>
      </c>
      <c r="J16" s="165">
        <f t="shared" si="1"/>
        <v>53</v>
      </c>
      <c r="K16" s="165">
        <f t="shared" si="2"/>
        <v>742</v>
      </c>
      <c r="L16" s="166">
        <f t="shared" si="8"/>
        <v>14</v>
      </c>
      <c r="M16" s="165">
        <f t="shared" si="3"/>
        <v>53</v>
      </c>
      <c r="N16" s="165">
        <f t="shared" si="4"/>
        <v>742</v>
      </c>
      <c r="O16" s="129">
        <f t="shared" ref="O16:O20" si="10">N16/M16</f>
        <v>14</v>
      </c>
      <c r="P16" s="129">
        <f t="shared" si="5"/>
        <v>12</v>
      </c>
      <c r="Q16" s="129">
        <f t="shared" si="6"/>
        <v>0</v>
      </c>
      <c r="R16" s="129">
        <f t="shared" si="7"/>
        <v>0</v>
      </c>
      <c r="S16" s="130"/>
    </row>
    <row r="17" spans="1:19">
      <c r="A17" s="170" t="s">
        <v>101</v>
      </c>
      <c r="B17" s="123" t="s">
        <v>95</v>
      </c>
      <c r="C17" s="171" t="s">
        <v>108</v>
      </c>
      <c r="D17" s="165">
        <v>800</v>
      </c>
      <c r="E17" s="165">
        <v>5257</v>
      </c>
      <c r="F17" s="166">
        <f t="shared" si="0"/>
        <v>6.57125</v>
      </c>
      <c r="G17" s="184">
        <v>1300</v>
      </c>
      <c r="H17" s="185">
        <v>1650</v>
      </c>
      <c r="I17" s="180">
        <f t="shared" si="9"/>
        <v>1.2692307692307692</v>
      </c>
      <c r="J17" s="165">
        <f t="shared" si="1"/>
        <v>1300</v>
      </c>
      <c r="K17" s="165">
        <f t="shared" si="2"/>
        <v>1650</v>
      </c>
      <c r="L17" s="166">
        <f t="shared" si="8"/>
        <v>1.2692307692307692</v>
      </c>
      <c r="M17" s="165">
        <f t="shared" si="3"/>
        <v>1300</v>
      </c>
      <c r="N17" s="165">
        <f t="shared" si="4"/>
        <v>1650</v>
      </c>
      <c r="O17" s="129">
        <f t="shared" si="10"/>
        <v>1.2692307692307692</v>
      </c>
      <c r="P17" s="129">
        <f t="shared" si="5"/>
        <v>-5.3020192307692309</v>
      </c>
      <c r="Q17" s="129">
        <f t="shared" si="6"/>
        <v>0</v>
      </c>
      <c r="R17" s="129">
        <f t="shared" si="7"/>
        <v>0</v>
      </c>
      <c r="S17" s="130"/>
    </row>
    <row r="18" spans="1:19">
      <c r="A18" s="170" t="s">
        <v>102</v>
      </c>
      <c r="B18" s="123" t="s">
        <v>99</v>
      </c>
      <c r="C18" s="171" t="s">
        <v>107</v>
      </c>
      <c r="D18" s="165">
        <v>300</v>
      </c>
      <c r="E18" s="165">
        <v>4618</v>
      </c>
      <c r="F18" s="166">
        <f t="shared" si="0"/>
        <v>15.393333333333333</v>
      </c>
      <c r="G18" s="184">
        <v>990</v>
      </c>
      <c r="H18" s="186">
        <v>3710</v>
      </c>
      <c r="I18" s="180">
        <f t="shared" si="9"/>
        <v>3.7474747474747474</v>
      </c>
      <c r="J18" s="165">
        <f t="shared" si="1"/>
        <v>990</v>
      </c>
      <c r="K18" s="165">
        <f t="shared" si="2"/>
        <v>3710</v>
      </c>
      <c r="L18" s="166">
        <f t="shared" si="8"/>
        <v>3.7474747474747474</v>
      </c>
      <c r="M18" s="165">
        <f t="shared" si="3"/>
        <v>990</v>
      </c>
      <c r="N18" s="165">
        <f t="shared" si="4"/>
        <v>3710</v>
      </c>
      <c r="O18" s="129">
        <f t="shared" si="10"/>
        <v>3.7474747474747474</v>
      </c>
      <c r="P18" s="129">
        <f t="shared" si="5"/>
        <v>-11.645858585858585</v>
      </c>
      <c r="Q18" s="129">
        <f t="shared" si="6"/>
        <v>0</v>
      </c>
      <c r="R18" s="129">
        <f t="shared" si="7"/>
        <v>0</v>
      </c>
      <c r="S18" s="130"/>
    </row>
    <row r="19" spans="1:19">
      <c r="A19" s="172" t="s">
        <v>70</v>
      </c>
      <c r="B19" s="164" t="s">
        <v>104</v>
      </c>
      <c r="C19" s="173" t="s">
        <v>106</v>
      </c>
      <c r="D19" s="165">
        <v>6000</v>
      </c>
      <c r="E19" s="165">
        <v>3210</v>
      </c>
      <c r="F19" s="166">
        <f t="shared" si="0"/>
        <v>0.53500000000000003</v>
      </c>
      <c r="G19" s="184">
        <v>13000</v>
      </c>
      <c r="H19" s="185">
        <v>2230</v>
      </c>
      <c r="I19" s="180">
        <f t="shared" si="9"/>
        <v>0.17153846153846153</v>
      </c>
      <c r="J19" s="165">
        <f t="shared" si="1"/>
        <v>13000</v>
      </c>
      <c r="K19" s="165">
        <f t="shared" si="2"/>
        <v>2230</v>
      </c>
      <c r="L19" s="129">
        <f t="shared" si="8"/>
        <v>0.17153846153846153</v>
      </c>
      <c r="M19" s="165">
        <f t="shared" si="3"/>
        <v>13000</v>
      </c>
      <c r="N19" s="165">
        <f t="shared" si="4"/>
        <v>2230</v>
      </c>
      <c r="O19" s="129">
        <f t="shared" si="10"/>
        <v>0.17153846153846153</v>
      </c>
      <c r="P19" s="129">
        <f t="shared" si="5"/>
        <v>-0.3634615384615385</v>
      </c>
      <c r="Q19" s="129">
        <f t="shared" si="6"/>
        <v>0</v>
      </c>
      <c r="R19" s="129">
        <f t="shared" si="7"/>
        <v>0</v>
      </c>
      <c r="S19" s="131"/>
    </row>
    <row r="20" spans="1:19">
      <c r="A20" s="172" t="s">
        <v>103</v>
      </c>
      <c r="B20" s="123" t="s">
        <v>109</v>
      </c>
      <c r="C20" s="173" t="s">
        <v>106</v>
      </c>
      <c r="D20" s="165">
        <v>7000</v>
      </c>
      <c r="E20" s="165">
        <v>4160</v>
      </c>
      <c r="F20" s="166">
        <f t="shared" si="0"/>
        <v>0.59428571428571431</v>
      </c>
      <c r="G20" s="184">
        <v>70000</v>
      </c>
      <c r="H20" s="185">
        <v>6345</v>
      </c>
      <c r="I20" s="180">
        <f t="shared" si="9"/>
        <v>9.0642857142857136E-2</v>
      </c>
      <c r="J20" s="165">
        <f t="shared" si="1"/>
        <v>70000</v>
      </c>
      <c r="K20" s="165">
        <f t="shared" si="2"/>
        <v>6345</v>
      </c>
      <c r="L20" s="129">
        <f t="shared" si="8"/>
        <v>9.0642857142857136E-2</v>
      </c>
      <c r="M20" s="165">
        <f t="shared" si="3"/>
        <v>70000</v>
      </c>
      <c r="N20" s="165">
        <f t="shared" si="4"/>
        <v>6345</v>
      </c>
      <c r="O20" s="129">
        <f t="shared" si="10"/>
        <v>9.0642857142857136E-2</v>
      </c>
      <c r="P20" s="129">
        <f t="shared" si="5"/>
        <v>-0.50364285714285717</v>
      </c>
      <c r="Q20" s="129">
        <f t="shared" si="6"/>
        <v>0</v>
      </c>
      <c r="R20" s="129">
        <f t="shared" si="7"/>
        <v>0</v>
      </c>
      <c r="S20" s="131"/>
    </row>
    <row r="21" spans="1:19" s="89" customFormat="1" ht="11.25">
      <c r="A21" s="222" t="s">
        <v>20</v>
      </c>
      <c r="B21" s="223"/>
      <c r="C21" s="224"/>
      <c r="D21" s="174"/>
      <c r="E21" s="175">
        <f>SUM(E11:E20)</f>
        <v>37894</v>
      </c>
      <c r="F21" s="174"/>
      <c r="G21" s="174"/>
      <c r="H21" s="181">
        <f>SUM(H11:H20)</f>
        <v>25337</v>
      </c>
      <c r="I21" s="174"/>
      <c r="J21" s="174"/>
      <c r="K21" s="133">
        <f>SUM(K11:K20)</f>
        <v>25337</v>
      </c>
      <c r="L21" s="132"/>
      <c r="M21" s="132"/>
      <c r="N21" s="133">
        <f>SUM(N11:N20)</f>
        <v>25337</v>
      </c>
      <c r="O21" s="132"/>
      <c r="P21" s="132"/>
      <c r="Q21" s="132"/>
      <c r="R21" s="132"/>
      <c r="S21" s="132"/>
    </row>
    <row r="22" spans="1:19">
      <c r="A22" s="86"/>
      <c r="B22" s="84"/>
      <c r="C22" s="83"/>
      <c r="D22" s="83"/>
      <c r="E22" s="87"/>
      <c r="F22" s="83"/>
      <c r="G22" s="83"/>
      <c r="I22" s="83"/>
      <c r="J22" s="83"/>
      <c r="K22" s="87"/>
      <c r="L22" s="83"/>
      <c r="M22" s="83"/>
      <c r="N22" s="87"/>
      <c r="O22" s="83"/>
      <c r="P22" s="83"/>
      <c r="Q22" s="83"/>
      <c r="R22" s="83"/>
      <c r="S22" s="83"/>
    </row>
    <row r="23" spans="1:19">
      <c r="A23" s="86"/>
      <c r="B23" s="84"/>
      <c r="C23" s="83"/>
      <c r="D23" s="83"/>
      <c r="E23" s="87"/>
      <c r="F23" s="83"/>
      <c r="G23" s="83"/>
      <c r="H23" s="88"/>
      <c r="I23" s="83"/>
      <c r="J23" s="83"/>
      <c r="K23" s="87"/>
      <c r="L23" s="83"/>
      <c r="M23" s="83"/>
      <c r="N23" s="87"/>
      <c r="O23" s="83"/>
      <c r="P23" s="83"/>
      <c r="Q23" s="83"/>
      <c r="R23" s="83"/>
      <c r="S23" s="83"/>
    </row>
    <row r="24" spans="1:19">
      <c r="A24" s="86"/>
      <c r="B24" s="84"/>
      <c r="C24" s="83"/>
      <c r="D24" s="83"/>
      <c r="E24" s="87"/>
      <c r="F24" s="83"/>
      <c r="G24" s="83"/>
      <c r="H24" s="88"/>
      <c r="I24" s="83"/>
      <c r="J24" s="83"/>
      <c r="K24" s="87"/>
      <c r="L24" s="83"/>
      <c r="M24" s="83"/>
      <c r="N24" s="87"/>
      <c r="O24" s="83"/>
      <c r="P24" s="83"/>
      <c r="Q24" s="83"/>
      <c r="R24" s="83"/>
      <c r="S24" s="83"/>
    </row>
    <row r="25" spans="1:19">
      <c r="A25" s="86"/>
      <c r="B25" s="84"/>
      <c r="C25" s="83"/>
      <c r="D25" s="83"/>
      <c r="E25" s="87"/>
      <c r="F25" s="83"/>
      <c r="G25" s="83"/>
      <c r="H25" s="88"/>
      <c r="I25" s="83"/>
      <c r="J25" s="83"/>
      <c r="K25" s="87"/>
      <c r="L25" s="83"/>
      <c r="M25" s="83"/>
      <c r="N25" s="87"/>
      <c r="O25" s="83"/>
      <c r="P25" s="83"/>
      <c r="Q25" s="83"/>
      <c r="R25" s="83"/>
      <c r="S25" s="83"/>
    </row>
    <row r="26" spans="1:19">
      <c r="A26" s="86"/>
      <c r="B26" s="84"/>
      <c r="C26" s="83"/>
      <c r="D26" s="83"/>
      <c r="E26" s="87"/>
      <c r="F26" s="83"/>
      <c r="G26" s="83"/>
      <c r="H26" s="88"/>
      <c r="I26" s="83"/>
      <c r="J26" s="83"/>
      <c r="K26" s="87"/>
      <c r="L26" s="83"/>
      <c r="M26" s="83"/>
      <c r="N26" s="87"/>
      <c r="O26" s="83"/>
      <c r="P26" s="83"/>
      <c r="Q26" s="83"/>
      <c r="R26" s="83"/>
      <c r="S26" s="83"/>
    </row>
    <row r="27" spans="1:19">
      <c r="A27" s="86"/>
      <c r="B27" s="84"/>
      <c r="C27" s="83"/>
      <c r="D27" s="83"/>
      <c r="E27" s="87"/>
      <c r="F27" s="83"/>
      <c r="G27" s="83"/>
      <c r="H27" s="88"/>
      <c r="I27" s="83"/>
      <c r="J27" s="83"/>
      <c r="K27" s="87"/>
      <c r="L27" s="83"/>
      <c r="M27" s="83"/>
      <c r="N27" s="87"/>
      <c r="O27" s="83"/>
      <c r="P27" s="83"/>
      <c r="Q27" s="83"/>
      <c r="R27" s="83"/>
      <c r="S27" s="83"/>
    </row>
    <row r="28" spans="1:19">
      <c r="A28" s="189" t="s">
        <v>55</v>
      </c>
      <c r="B28" s="190"/>
      <c r="C28" s="155"/>
      <c r="D28" s="155"/>
      <c r="E28" s="139"/>
      <c r="F28" s="155"/>
      <c r="G28" s="140"/>
      <c r="H28" s="140"/>
      <c r="I28" s="140"/>
      <c r="J28" s="83"/>
      <c r="K28" s="87"/>
      <c r="L28" s="83"/>
      <c r="M28" s="83"/>
      <c r="N28" s="87"/>
      <c r="O28" s="83"/>
      <c r="P28" s="83"/>
      <c r="Q28" s="83"/>
      <c r="R28" s="83"/>
      <c r="S28" s="83"/>
    </row>
    <row r="29" spans="1:19">
      <c r="A29" s="191"/>
      <c r="B29" s="192"/>
      <c r="C29" s="155" t="s">
        <v>56</v>
      </c>
      <c r="D29" s="205" t="s">
        <v>118</v>
      </c>
      <c r="E29" s="205"/>
      <c r="F29" s="206" t="s">
        <v>110</v>
      </c>
      <c r="G29" s="155" t="s">
        <v>56</v>
      </c>
      <c r="H29" s="205" t="s">
        <v>123</v>
      </c>
      <c r="I29" s="205"/>
      <c r="J29" s="83"/>
      <c r="K29" s="87"/>
      <c r="L29" s="83"/>
      <c r="M29" s="83"/>
      <c r="N29" s="87"/>
      <c r="O29" s="83"/>
      <c r="P29" s="83"/>
      <c r="Q29" s="83"/>
      <c r="R29" s="83"/>
      <c r="S29" s="83"/>
    </row>
    <row r="30" spans="1:19">
      <c r="A30" s="191"/>
      <c r="B30" s="192"/>
      <c r="C30" s="155" t="s">
        <v>57</v>
      </c>
      <c r="D30" s="207"/>
      <c r="E30" s="207"/>
      <c r="F30" s="206"/>
      <c r="G30" s="155" t="s">
        <v>57</v>
      </c>
      <c r="H30" s="207"/>
      <c r="I30" s="207"/>
      <c r="J30" s="83"/>
      <c r="K30" s="87"/>
      <c r="L30" s="83"/>
      <c r="M30" s="83"/>
      <c r="N30" s="87"/>
      <c r="O30" s="83"/>
      <c r="P30" s="83"/>
      <c r="Q30" s="83"/>
      <c r="R30" s="83"/>
      <c r="S30" s="83"/>
    </row>
    <row r="31" spans="1:19">
      <c r="A31" s="193"/>
      <c r="B31" s="194"/>
      <c r="C31" s="155" t="s">
        <v>58</v>
      </c>
      <c r="D31" s="208" t="str">
        <f>'Aneksi nr 1'!D36:E36</f>
        <v>30.08.2019</v>
      </c>
      <c r="E31" s="208"/>
      <c r="F31" s="206"/>
      <c r="G31" s="155" t="s">
        <v>58</v>
      </c>
      <c r="H31" s="208" t="str">
        <f>D31</f>
        <v>30.08.2019</v>
      </c>
      <c r="I31" s="208"/>
      <c r="J31" s="83"/>
      <c r="K31" s="87"/>
      <c r="L31" s="83"/>
      <c r="M31" s="83"/>
      <c r="N31" s="87"/>
      <c r="O31" s="83"/>
      <c r="P31" s="83"/>
      <c r="Q31" s="83"/>
      <c r="R31" s="83"/>
      <c r="S31" s="83"/>
    </row>
    <row r="32" spans="1:19">
      <c r="A32" s="86"/>
      <c r="B32" s="84"/>
      <c r="C32" s="83"/>
      <c r="D32" s="83"/>
      <c r="E32" s="87"/>
      <c r="F32" s="83"/>
      <c r="G32" s="83"/>
      <c r="H32" s="88"/>
      <c r="I32" s="83"/>
      <c r="J32" s="83"/>
      <c r="K32" s="87"/>
      <c r="L32" s="83"/>
      <c r="M32" s="83"/>
      <c r="N32" s="87"/>
      <c r="O32" s="83"/>
      <c r="P32" s="83"/>
      <c r="Q32" s="83"/>
      <c r="R32" s="83"/>
      <c r="S32" s="83"/>
    </row>
    <row r="33" spans="1:19">
      <c r="A33" s="86"/>
      <c r="B33" s="84"/>
      <c r="C33" s="83"/>
      <c r="D33" s="83"/>
      <c r="E33" s="87"/>
      <c r="F33" s="83"/>
      <c r="G33" s="83"/>
      <c r="H33" s="88"/>
      <c r="I33" s="83"/>
      <c r="J33" s="83"/>
      <c r="K33" s="87"/>
      <c r="L33" s="83"/>
      <c r="M33" s="83"/>
      <c r="N33" s="87"/>
      <c r="O33" s="83"/>
      <c r="P33" s="83"/>
      <c r="Q33" s="83"/>
      <c r="R33" s="83"/>
      <c r="S33" s="83"/>
    </row>
    <row r="34" spans="1:19">
      <c r="A34" s="86"/>
      <c r="B34" s="84"/>
      <c r="C34" s="83"/>
      <c r="D34" s="83"/>
      <c r="E34" s="87"/>
      <c r="F34" s="83"/>
      <c r="G34" s="83"/>
      <c r="H34" s="88"/>
      <c r="I34" s="83"/>
      <c r="J34" s="83"/>
      <c r="K34" s="87"/>
      <c r="L34" s="83"/>
      <c r="M34" s="83"/>
      <c r="N34" s="87"/>
      <c r="O34" s="83"/>
      <c r="P34" s="83"/>
      <c r="Q34" s="83"/>
      <c r="R34" s="83"/>
      <c r="S34" s="83"/>
    </row>
    <row r="35" spans="1:19">
      <c r="A35" s="86"/>
      <c r="B35" s="84"/>
      <c r="C35" s="83"/>
      <c r="D35" s="83"/>
      <c r="E35" s="87"/>
      <c r="F35" s="83"/>
      <c r="G35" s="83"/>
      <c r="H35" s="88"/>
      <c r="I35" s="83"/>
      <c r="J35" s="83"/>
      <c r="K35" s="87"/>
      <c r="L35" s="83"/>
      <c r="M35" s="83"/>
      <c r="N35" s="87"/>
      <c r="O35" s="83"/>
      <c r="P35" s="83"/>
      <c r="Q35" s="83"/>
      <c r="R35" s="83"/>
      <c r="S35" s="83"/>
    </row>
    <row r="36" spans="1:19">
      <c r="A36" s="86"/>
      <c r="B36" s="84"/>
      <c r="C36" s="83"/>
      <c r="D36" s="83"/>
      <c r="E36" s="87"/>
      <c r="F36" s="83"/>
      <c r="G36" s="83"/>
      <c r="H36" s="88"/>
      <c r="I36" s="83"/>
      <c r="J36" s="83"/>
      <c r="K36" s="87"/>
      <c r="L36" s="83"/>
      <c r="M36" s="83"/>
      <c r="N36" s="87"/>
      <c r="O36" s="83"/>
      <c r="P36" s="83"/>
      <c r="Q36" s="83"/>
      <c r="R36" s="83"/>
      <c r="S36" s="83"/>
    </row>
    <row r="37" spans="1:19">
      <c r="A37" s="86"/>
      <c r="B37" s="84"/>
      <c r="C37" s="83"/>
      <c r="D37" s="83"/>
      <c r="E37" s="87"/>
      <c r="F37" s="83"/>
      <c r="G37" s="83"/>
      <c r="H37" s="88"/>
      <c r="I37" s="83"/>
      <c r="J37" s="83"/>
      <c r="K37" s="87"/>
      <c r="L37" s="83"/>
      <c r="M37" s="83"/>
      <c r="N37" s="87"/>
      <c r="O37" s="83"/>
      <c r="P37" s="83"/>
      <c r="Q37" s="83"/>
      <c r="R37" s="83"/>
      <c r="S37" s="83"/>
    </row>
    <row r="38" spans="1:19">
      <c r="A38" s="86"/>
      <c r="B38" s="84"/>
      <c r="C38" s="83"/>
      <c r="D38" s="83"/>
      <c r="E38" s="87"/>
      <c r="F38" s="83"/>
      <c r="G38" s="83"/>
      <c r="H38" s="88"/>
      <c r="I38" s="83"/>
      <c r="J38" s="83"/>
      <c r="K38" s="87"/>
      <c r="L38" s="87"/>
      <c r="M38" s="83"/>
      <c r="N38" s="87"/>
      <c r="O38" s="83"/>
      <c r="P38" s="83"/>
      <c r="Q38" s="83"/>
      <c r="R38" s="83"/>
      <c r="S38" s="83"/>
    </row>
    <row r="39" spans="1:19">
      <c r="A39" s="211" t="s">
        <v>85</v>
      </c>
      <c r="B39" s="211"/>
      <c r="C39" s="211"/>
      <c r="D39" s="211"/>
      <c r="E39" s="211"/>
      <c r="F39" s="211"/>
      <c r="K39" s="90"/>
      <c r="L39" s="147"/>
      <c r="N39" s="90"/>
      <c r="O39" s="90"/>
    </row>
    <row r="40" spans="1:19">
      <c r="A40" s="212"/>
      <c r="B40" s="212"/>
      <c r="C40" s="212"/>
      <c r="D40" s="212"/>
      <c r="E40" s="212"/>
      <c r="F40" s="212"/>
      <c r="G40" s="76"/>
      <c r="H40" s="76"/>
      <c r="I40" s="76"/>
      <c r="L40" s="147"/>
      <c r="N40" s="146"/>
      <c r="O40" s="147"/>
    </row>
    <row r="41" spans="1:19" ht="56.25">
      <c r="A41" s="134" t="s">
        <v>75</v>
      </c>
      <c r="B41" s="135" t="s">
        <v>76</v>
      </c>
      <c r="C41" s="134" t="s">
        <v>86</v>
      </c>
      <c r="D41" s="134" t="s">
        <v>87</v>
      </c>
      <c r="E41" s="134" t="s">
        <v>88</v>
      </c>
      <c r="F41" s="134" t="s">
        <v>50</v>
      </c>
      <c r="G41" s="76"/>
      <c r="H41" s="76"/>
      <c r="I41" s="76"/>
      <c r="M41" s="83"/>
      <c r="N41" s="83"/>
      <c r="O41" s="83"/>
      <c r="P41" s="83"/>
      <c r="Q41" s="83"/>
      <c r="R41" s="83"/>
    </row>
    <row r="42" spans="1:19">
      <c r="A42" s="150" t="s">
        <v>81</v>
      </c>
      <c r="B42" s="151" t="s">
        <v>93</v>
      </c>
      <c r="C42" s="152" t="s">
        <v>106</v>
      </c>
      <c r="D42" s="153">
        <f>G11</f>
        <v>70336</v>
      </c>
      <c r="E42" s="167">
        <f>H11</f>
        <v>5400</v>
      </c>
      <c r="F42" s="136"/>
      <c r="G42" s="76"/>
      <c r="H42" s="76"/>
      <c r="I42" s="76"/>
      <c r="M42" s="83"/>
      <c r="N42" s="83"/>
      <c r="O42" s="83"/>
      <c r="P42" s="83"/>
      <c r="Q42" s="83"/>
      <c r="R42" s="83"/>
    </row>
    <row r="43" spans="1:19">
      <c r="A43" s="150" t="s">
        <v>100</v>
      </c>
      <c r="B43" s="151" t="s">
        <v>96</v>
      </c>
      <c r="C43" s="152" t="s">
        <v>82</v>
      </c>
      <c r="D43" s="153">
        <f t="shared" ref="D43:D51" si="11">G12</f>
        <v>5000</v>
      </c>
      <c r="E43" s="167">
        <f t="shared" ref="E43:E51" si="12">H12</f>
        <v>1300</v>
      </c>
      <c r="F43" s="136"/>
      <c r="G43" s="76"/>
      <c r="H43" s="76"/>
      <c r="I43" s="76"/>
      <c r="M43" s="83"/>
      <c r="N43" s="83"/>
      <c r="O43" s="83"/>
      <c r="P43" s="83"/>
      <c r="Q43" s="83"/>
      <c r="R43" s="83"/>
    </row>
    <row r="44" spans="1:19">
      <c r="A44" s="150" t="s">
        <v>84</v>
      </c>
      <c r="B44" s="151" t="s">
        <v>105</v>
      </c>
      <c r="C44" s="152" t="s">
        <v>106</v>
      </c>
      <c r="D44" s="153">
        <f t="shared" si="11"/>
        <v>1000</v>
      </c>
      <c r="E44" s="167">
        <f t="shared" si="12"/>
        <v>1640</v>
      </c>
      <c r="F44" s="136"/>
      <c r="G44" s="81"/>
      <c r="H44" s="81"/>
      <c r="I44" s="81"/>
      <c r="M44" s="83"/>
      <c r="N44" s="83"/>
      <c r="O44" s="83"/>
      <c r="P44" s="83"/>
      <c r="Q44" s="83"/>
      <c r="R44" s="83"/>
    </row>
    <row r="45" spans="1:19">
      <c r="A45" s="150" t="s">
        <v>89</v>
      </c>
      <c r="B45" s="151" t="s">
        <v>98</v>
      </c>
      <c r="C45" s="152" t="s">
        <v>106</v>
      </c>
      <c r="D45" s="153">
        <f t="shared" si="11"/>
        <v>6000</v>
      </c>
      <c r="E45" s="167">
        <f t="shared" si="12"/>
        <v>1420</v>
      </c>
      <c r="F45" s="136"/>
      <c r="G45" s="81"/>
      <c r="H45" s="81"/>
      <c r="I45" s="81"/>
      <c r="M45" s="83"/>
      <c r="N45" s="83"/>
      <c r="O45" s="83"/>
      <c r="P45" s="83"/>
      <c r="Q45" s="83"/>
      <c r="R45" s="83"/>
    </row>
    <row r="46" spans="1:19">
      <c r="A46" s="154" t="s">
        <v>90</v>
      </c>
      <c r="B46" s="132" t="s">
        <v>94</v>
      </c>
      <c r="C46" s="132" t="s">
        <v>107</v>
      </c>
      <c r="D46" s="153">
        <f t="shared" si="11"/>
        <v>450</v>
      </c>
      <c r="E46" s="167">
        <f t="shared" si="12"/>
        <v>900</v>
      </c>
      <c r="F46" s="136"/>
      <c r="G46" s="81"/>
      <c r="H46" s="81"/>
      <c r="I46" s="81"/>
      <c r="M46" s="83"/>
      <c r="N46" s="83"/>
      <c r="O46" s="83"/>
      <c r="P46" s="83"/>
      <c r="Q46" s="83"/>
      <c r="R46" s="83"/>
    </row>
    <row r="47" spans="1:19">
      <c r="A47" s="154" t="s">
        <v>91</v>
      </c>
      <c r="B47" s="132" t="s">
        <v>97</v>
      </c>
      <c r="C47" s="132" t="s">
        <v>107</v>
      </c>
      <c r="D47" s="153">
        <f t="shared" si="11"/>
        <v>53</v>
      </c>
      <c r="E47" s="167">
        <f t="shared" si="12"/>
        <v>742</v>
      </c>
      <c r="F47" s="136"/>
      <c r="G47" s="81"/>
      <c r="H47" s="81"/>
      <c r="I47" s="81"/>
    </row>
    <row r="48" spans="1:19">
      <c r="A48" s="154" t="s">
        <v>101</v>
      </c>
      <c r="B48" s="132" t="s">
        <v>95</v>
      </c>
      <c r="C48" s="132" t="s">
        <v>108</v>
      </c>
      <c r="D48" s="153">
        <f t="shared" si="11"/>
        <v>1300</v>
      </c>
      <c r="E48" s="167">
        <f t="shared" si="12"/>
        <v>1650</v>
      </c>
      <c r="F48" s="136"/>
      <c r="G48" s="81"/>
      <c r="H48" s="81"/>
      <c r="I48" s="81"/>
    </row>
    <row r="49" spans="1:9">
      <c r="A49" s="154" t="s">
        <v>102</v>
      </c>
      <c r="B49" s="132" t="s">
        <v>99</v>
      </c>
      <c r="C49" s="132" t="s">
        <v>107</v>
      </c>
      <c r="D49" s="153">
        <f t="shared" si="11"/>
        <v>990</v>
      </c>
      <c r="E49" s="167">
        <f t="shared" si="12"/>
        <v>3710</v>
      </c>
      <c r="F49" s="136"/>
      <c r="G49" s="81"/>
      <c r="H49" s="81"/>
      <c r="I49" s="81"/>
    </row>
    <row r="50" spans="1:9">
      <c r="A50" s="154" t="s">
        <v>70</v>
      </c>
      <c r="B50" s="132" t="s">
        <v>104</v>
      </c>
      <c r="C50" s="132" t="s">
        <v>106</v>
      </c>
      <c r="D50" s="153">
        <f t="shared" si="11"/>
        <v>13000</v>
      </c>
      <c r="E50" s="167">
        <f t="shared" si="12"/>
        <v>2230</v>
      </c>
      <c r="F50" s="136"/>
      <c r="G50" s="81"/>
      <c r="H50" s="81"/>
      <c r="I50" s="81"/>
    </row>
    <row r="51" spans="1:9">
      <c r="A51" s="154" t="s">
        <v>103</v>
      </c>
      <c r="B51" s="132" t="s">
        <v>109</v>
      </c>
      <c r="C51" s="132" t="s">
        <v>106</v>
      </c>
      <c r="D51" s="153">
        <f t="shared" si="11"/>
        <v>70000</v>
      </c>
      <c r="E51" s="167">
        <f t="shared" si="12"/>
        <v>6345</v>
      </c>
      <c r="F51" s="136"/>
      <c r="G51" s="81"/>
      <c r="H51" s="81"/>
      <c r="I51" s="81"/>
    </row>
    <row r="52" spans="1:9">
      <c r="A52" s="213" t="s">
        <v>20</v>
      </c>
      <c r="B52" s="213"/>
      <c r="C52" s="136"/>
      <c r="D52" s="136"/>
      <c r="E52" s="137">
        <f>SUM(E42:E51)</f>
        <v>25337</v>
      </c>
      <c r="F52" s="136"/>
      <c r="G52" s="81"/>
      <c r="H52" s="149"/>
      <c r="I52" s="148"/>
    </row>
    <row r="53" spans="1:9">
      <c r="A53" s="77"/>
      <c r="B53" s="79"/>
      <c r="C53" s="79"/>
      <c r="D53" s="79"/>
      <c r="E53" s="80"/>
      <c r="F53" s="79"/>
      <c r="G53" s="148"/>
      <c r="H53" s="149"/>
      <c r="I53" s="81"/>
    </row>
    <row r="54" spans="1:9">
      <c r="A54" s="77"/>
      <c r="B54" s="79"/>
      <c r="C54" s="79"/>
      <c r="D54" s="79"/>
      <c r="E54" s="80"/>
      <c r="F54" s="79"/>
      <c r="G54" s="81"/>
      <c r="H54" s="81"/>
      <c r="I54" s="81"/>
    </row>
    <row r="55" spans="1:9">
      <c r="A55" s="77"/>
      <c r="B55" s="79"/>
      <c r="C55" s="79"/>
      <c r="D55" s="79"/>
      <c r="E55" s="80"/>
      <c r="F55" s="79"/>
      <c r="G55" s="81"/>
      <c r="H55" s="81"/>
      <c r="I55" s="81"/>
    </row>
    <row r="56" spans="1:9" ht="12.75" customHeight="1">
      <c r="A56" s="189" t="s">
        <v>55</v>
      </c>
      <c r="B56" s="190"/>
      <c r="C56" s="138"/>
      <c r="D56" s="138"/>
      <c r="E56" s="139"/>
      <c r="F56" s="138"/>
      <c r="G56" s="140"/>
      <c r="H56" s="140"/>
      <c r="I56" s="140"/>
    </row>
    <row r="57" spans="1:9">
      <c r="A57" s="191"/>
      <c r="B57" s="192"/>
      <c r="C57" s="138" t="s">
        <v>56</v>
      </c>
      <c r="D57" s="205" t="str">
        <f>D29</f>
        <v>Ermal DOLLANI</v>
      </c>
      <c r="E57" s="205"/>
      <c r="F57" s="206" t="s">
        <v>110</v>
      </c>
      <c r="G57" s="138" t="s">
        <v>56</v>
      </c>
      <c r="H57" s="205" t="s">
        <v>123</v>
      </c>
      <c r="I57" s="205"/>
    </row>
    <row r="58" spans="1:9">
      <c r="A58" s="191"/>
      <c r="B58" s="192"/>
      <c r="C58" s="138" t="s">
        <v>57</v>
      </c>
      <c r="D58" s="207"/>
      <c r="E58" s="207"/>
      <c r="F58" s="206"/>
      <c r="G58" s="138" t="s">
        <v>57</v>
      </c>
      <c r="H58" s="207"/>
      <c r="I58" s="207"/>
    </row>
    <row r="59" spans="1:9">
      <c r="A59" s="193"/>
      <c r="B59" s="194"/>
      <c r="C59" s="138" t="s">
        <v>58</v>
      </c>
      <c r="D59" s="208" t="str">
        <f>'Aneksi nr 1'!D36:E36</f>
        <v>30.08.2019</v>
      </c>
      <c r="E59" s="208"/>
      <c r="F59" s="206"/>
      <c r="G59" s="138" t="s">
        <v>58</v>
      </c>
      <c r="H59" s="208" t="str">
        <f>D59</f>
        <v>30.08.2019</v>
      </c>
      <c r="I59" s="208"/>
    </row>
  </sheetData>
  <mergeCells count="52">
    <mergeCell ref="A1:Q1"/>
    <mergeCell ref="A2:F2"/>
    <mergeCell ref="A28:B31"/>
    <mergeCell ref="D29:E29"/>
    <mergeCell ref="F6:H6"/>
    <mergeCell ref="C4:G4"/>
    <mergeCell ref="H4:J4"/>
    <mergeCell ref="A21:C21"/>
    <mergeCell ref="C6:E6"/>
    <mergeCell ref="A6:B6"/>
    <mergeCell ref="A4:B4"/>
    <mergeCell ref="A7:B7"/>
    <mergeCell ref="M8:O8"/>
    <mergeCell ref="J8:L8"/>
    <mergeCell ref="G8:I8"/>
    <mergeCell ref="D8:F8"/>
    <mergeCell ref="J9:J10"/>
    <mergeCell ref="K9:K10"/>
    <mergeCell ref="F9:F10"/>
    <mergeCell ref="G9:G10"/>
    <mergeCell ref="S8:S10"/>
    <mergeCell ref="N9:N10"/>
    <mergeCell ref="O9:O10"/>
    <mergeCell ref="P8:R8"/>
    <mergeCell ref="R9:R10"/>
    <mergeCell ref="H9:H10"/>
    <mergeCell ref="I9:I10"/>
    <mergeCell ref="P9:P10"/>
    <mergeCell ref="Q9:Q10"/>
    <mergeCell ref="L9:L10"/>
    <mergeCell ref="M9:M10"/>
    <mergeCell ref="A9:A10"/>
    <mergeCell ref="B9:B10"/>
    <mergeCell ref="C9:C10"/>
    <mergeCell ref="D9:D10"/>
    <mergeCell ref="E9:E10"/>
    <mergeCell ref="D58:E58"/>
    <mergeCell ref="A56:B59"/>
    <mergeCell ref="A39:F40"/>
    <mergeCell ref="H58:I58"/>
    <mergeCell ref="D59:E59"/>
    <mergeCell ref="H59:I59"/>
    <mergeCell ref="D57:E57"/>
    <mergeCell ref="F57:F59"/>
    <mergeCell ref="H57:I57"/>
    <mergeCell ref="A52:B52"/>
    <mergeCell ref="F29:F31"/>
    <mergeCell ref="H29:I29"/>
    <mergeCell ref="D30:E30"/>
    <mergeCell ref="H30:I30"/>
    <mergeCell ref="D31:E31"/>
    <mergeCell ref="H31:I31"/>
  </mergeCells>
  <pageMargins left="0.17" right="0.17" top="0.75" bottom="0.75" header="0.3" footer="0.3"/>
  <pageSetup orientation="landscape" r:id="rId1"/>
  <ignoredErrors>
    <ignoredError sqref="L11 L12:L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tabSelected="1" topLeftCell="A4" workbookViewId="0">
      <selection activeCell="N21" sqref="N21"/>
    </sheetView>
  </sheetViews>
  <sheetFormatPr defaultRowHeight="12.75"/>
  <cols>
    <col min="1" max="1" width="9.140625" customWidth="1"/>
    <col min="2" max="2" width="21" customWidth="1"/>
    <col min="3" max="3" width="15.42578125" customWidth="1"/>
    <col min="4" max="4" width="24.28515625" customWidth="1"/>
    <col min="5" max="5" width="9.85546875" customWidth="1"/>
    <col min="6" max="6" width="11.5703125" customWidth="1"/>
    <col min="7" max="7" width="11.42578125" customWidth="1"/>
    <col min="8" max="8" width="10" customWidth="1"/>
    <col min="9" max="10" width="11" customWidth="1"/>
  </cols>
  <sheetData>
    <row r="1" spans="1:10" ht="15.75">
      <c r="A1" s="64" t="s">
        <v>140</v>
      </c>
      <c r="B1" s="65"/>
      <c r="C1" s="66"/>
      <c r="D1" s="67"/>
      <c r="E1" s="65"/>
      <c r="F1" s="65"/>
      <c r="G1" s="65"/>
      <c r="H1" s="65"/>
      <c r="I1" s="65"/>
      <c r="J1" s="235" t="s">
        <v>147</v>
      </c>
    </row>
    <row r="2" spans="1:10" ht="15">
      <c r="A2" s="55" t="s">
        <v>139</v>
      </c>
      <c r="B2" s="68"/>
      <c r="C2" s="69"/>
      <c r="D2" s="70"/>
      <c r="E2" s="71"/>
      <c r="F2" s="71"/>
      <c r="G2" s="71"/>
      <c r="H2" s="71"/>
      <c r="I2" s="71"/>
      <c r="J2" s="70"/>
    </row>
    <row r="3" spans="1:10" ht="39" customHeight="1">
      <c r="A3" s="158" t="s">
        <v>32</v>
      </c>
      <c r="B3" s="122">
        <v>21020303</v>
      </c>
      <c r="C3" s="97" t="s">
        <v>59</v>
      </c>
      <c r="D3" s="229" t="s">
        <v>111</v>
      </c>
      <c r="E3" s="230"/>
      <c r="F3" s="98"/>
      <c r="G3" s="98"/>
      <c r="H3" s="98"/>
      <c r="I3" s="98"/>
      <c r="J3" s="99" t="s">
        <v>50</v>
      </c>
    </row>
    <row r="4" spans="1:10" ht="20.25" customHeight="1">
      <c r="A4" s="160" t="s">
        <v>60</v>
      </c>
      <c r="B4" s="100" t="s">
        <v>61</v>
      </c>
      <c r="C4" s="97">
        <v>6260</v>
      </c>
      <c r="D4" s="100"/>
      <c r="E4" s="100"/>
      <c r="F4" s="100"/>
      <c r="G4" s="100"/>
      <c r="H4" s="100"/>
      <c r="I4" s="100"/>
      <c r="J4" s="105" t="s">
        <v>62</v>
      </c>
    </row>
    <row r="5" spans="1:10" ht="27.75" customHeight="1">
      <c r="A5" s="101"/>
      <c r="B5" s="100"/>
      <c r="C5" s="102"/>
      <c r="D5" s="161" t="s">
        <v>63</v>
      </c>
      <c r="E5" s="103"/>
      <c r="F5" s="103"/>
      <c r="G5" s="103"/>
      <c r="H5" s="103"/>
      <c r="I5" s="103"/>
      <c r="J5" s="105" t="s">
        <v>62</v>
      </c>
    </row>
    <row r="6" spans="1:10" ht="75" customHeight="1">
      <c r="A6" s="162" t="s">
        <v>116</v>
      </c>
      <c r="B6" s="103"/>
      <c r="C6" s="104" t="s">
        <v>64</v>
      </c>
      <c r="D6" s="104" t="s">
        <v>65</v>
      </c>
      <c r="E6" s="104" t="s">
        <v>66</v>
      </c>
      <c r="F6" s="104" t="s">
        <v>141</v>
      </c>
      <c r="G6" s="104" t="s">
        <v>142</v>
      </c>
      <c r="H6" s="104" t="s">
        <v>143</v>
      </c>
      <c r="I6" s="159" t="s">
        <v>67</v>
      </c>
      <c r="J6" s="105"/>
    </row>
    <row r="7" spans="1:10" ht="114.75" customHeight="1">
      <c r="A7" s="106" t="s">
        <v>68</v>
      </c>
      <c r="B7" s="236" t="s">
        <v>148</v>
      </c>
      <c r="C7" s="107"/>
      <c r="D7" s="108"/>
      <c r="E7" s="109"/>
      <c r="F7" s="110"/>
      <c r="G7" s="109"/>
      <c r="H7" s="109"/>
      <c r="I7" s="111"/>
      <c r="J7" s="124" t="s">
        <v>62</v>
      </c>
    </row>
    <row r="8" spans="1:10" ht="15">
      <c r="A8" s="106"/>
      <c r="B8" s="100"/>
      <c r="C8" s="112" t="s">
        <v>81</v>
      </c>
      <c r="D8" s="119" t="s">
        <v>93</v>
      </c>
      <c r="E8" s="118">
        <f>'Aneksi Nr .3'!E11</f>
        <v>5517</v>
      </c>
      <c r="F8" s="118">
        <f>'Aneksi Nr .3'!K11</f>
        <v>5400</v>
      </c>
      <c r="G8" s="118">
        <f>F8</f>
        <v>5400</v>
      </c>
      <c r="H8" s="118">
        <f>'Aneksi Nr .3'!N11</f>
        <v>5400</v>
      </c>
      <c r="I8" s="111">
        <f>H8/G8</f>
        <v>1</v>
      </c>
      <c r="J8" s="124" t="s">
        <v>62</v>
      </c>
    </row>
    <row r="9" spans="1:10" ht="15">
      <c r="A9" s="106"/>
      <c r="B9" s="113"/>
      <c r="C9" s="112" t="s">
        <v>100</v>
      </c>
      <c r="D9" s="119" t="s">
        <v>96</v>
      </c>
      <c r="E9" s="118">
        <f>'Aneksi Nr .3'!E12</f>
        <v>4648</v>
      </c>
      <c r="F9" s="118">
        <f>'Aneksi Nr .3'!K12</f>
        <v>1300</v>
      </c>
      <c r="G9" s="118">
        <f t="shared" ref="G9:G17" si="0">F9</f>
        <v>1300</v>
      </c>
      <c r="H9" s="118">
        <f>'Aneksi Nr .3'!N12</f>
        <v>1300</v>
      </c>
      <c r="I9" s="111">
        <f>H9/G9</f>
        <v>1</v>
      </c>
      <c r="J9" s="124" t="s">
        <v>62</v>
      </c>
    </row>
    <row r="10" spans="1:10" ht="15">
      <c r="A10" s="114"/>
      <c r="B10" s="102"/>
      <c r="C10" s="112" t="s">
        <v>84</v>
      </c>
      <c r="D10" s="119" t="s">
        <v>105</v>
      </c>
      <c r="E10" s="118">
        <f>'Aneksi Nr .3'!E13</f>
        <v>4717</v>
      </c>
      <c r="F10" s="118">
        <f>'Aneksi Nr .3'!K13</f>
        <v>1640</v>
      </c>
      <c r="G10" s="118">
        <f t="shared" si="0"/>
        <v>1640</v>
      </c>
      <c r="H10" s="118">
        <f>'Aneksi Nr .3'!N13</f>
        <v>1640</v>
      </c>
      <c r="I10" s="111">
        <f>H10/G10</f>
        <v>1</v>
      </c>
      <c r="J10" s="124" t="s">
        <v>62</v>
      </c>
    </row>
    <row r="11" spans="1:10">
      <c r="A11" s="96"/>
      <c r="B11" s="96"/>
      <c r="C11" s="112" t="s">
        <v>89</v>
      </c>
      <c r="D11" s="119" t="s">
        <v>98</v>
      </c>
      <c r="E11" s="118">
        <f>'Aneksi Nr .3'!E14</f>
        <v>4567</v>
      </c>
      <c r="F11" s="118">
        <f>'Aneksi Nr .3'!K14</f>
        <v>1420</v>
      </c>
      <c r="G11" s="118">
        <f t="shared" si="0"/>
        <v>1420</v>
      </c>
      <c r="H11" s="118">
        <f>'Aneksi Nr .3'!N14</f>
        <v>1420</v>
      </c>
      <c r="I11" s="111">
        <f t="shared" ref="I11:I17" si="1">H11/G11</f>
        <v>1</v>
      </c>
      <c r="J11" s="124" t="s">
        <v>62</v>
      </c>
    </row>
    <row r="12" spans="1:10">
      <c r="A12" s="96"/>
      <c r="B12" s="96"/>
      <c r="C12" s="115" t="s">
        <v>90</v>
      </c>
      <c r="D12" s="123" t="s">
        <v>94</v>
      </c>
      <c r="E12" s="118">
        <f>'Aneksi Nr .3'!E15</f>
        <v>1100</v>
      </c>
      <c r="F12" s="118">
        <f>'Aneksi Nr .3'!K15</f>
        <v>900</v>
      </c>
      <c r="G12" s="118">
        <f t="shared" si="0"/>
        <v>900</v>
      </c>
      <c r="H12" s="118">
        <f>'Aneksi Nr .3'!N15</f>
        <v>900</v>
      </c>
      <c r="I12" s="111">
        <f t="shared" si="1"/>
        <v>1</v>
      </c>
      <c r="J12" s="124" t="s">
        <v>62</v>
      </c>
    </row>
    <row r="13" spans="1:10">
      <c r="A13" s="96"/>
      <c r="B13" s="96"/>
      <c r="C13" s="115" t="s">
        <v>91</v>
      </c>
      <c r="D13" s="123" t="s">
        <v>97</v>
      </c>
      <c r="E13" s="118">
        <f>'Aneksi Nr .3'!E16</f>
        <v>100</v>
      </c>
      <c r="F13" s="118">
        <f>'Aneksi Nr .3'!K16</f>
        <v>742</v>
      </c>
      <c r="G13" s="118">
        <f t="shared" si="0"/>
        <v>742</v>
      </c>
      <c r="H13" s="118">
        <f>'Aneksi Nr .3'!N16</f>
        <v>742</v>
      </c>
      <c r="I13" s="111">
        <f t="shared" si="1"/>
        <v>1</v>
      </c>
      <c r="J13" s="124" t="s">
        <v>62</v>
      </c>
    </row>
    <row r="14" spans="1:10">
      <c r="A14" s="96"/>
      <c r="B14" s="96"/>
      <c r="C14" s="115" t="s">
        <v>101</v>
      </c>
      <c r="D14" s="123" t="s">
        <v>95</v>
      </c>
      <c r="E14" s="118">
        <f>'Aneksi Nr .3'!E17</f>
        <v>5257</v>
      </c>
      <c r="F14" s="118">
        <f>'Aneksi Nr .3'!K17</f>
        <v>1650</v>
      </c>
      <c r="G14" s="118">
        <f t="shared" si="0"/>
        <v>1650</v>
      </c>
      <c r="H14" s="118">
        <f>'Aneksi Nr .3'!N17</f>
        <v>1650</v>
      </c>
      <c r="I14" s="111">
        <f t="shared" si="1"/>
        <v>1</v>
      </c>
      <c r="J14" s="124" t="s">
        <v>62</v>
      </c>
    </row>
    <row r="15" spans="1:10">
      <c r="A15" s="96"/>
      <c r="B15" s="96"/>
      <c r="C15" s="115" t="s">
        <v>102</v>
      </c>
      <c r="D15" s="123" t="s">
        <v>99</v>
      </c>
      <c r="E15" s="118">
        <f>'Aneksi Nr .3'!E18</f>
        <v>4618</v>
      </c>
      <c r="F15" s="118">
        <f>'Aneksi Nr .3'!K18</f>
        <v>3710</v>
      </c>
      <c r="G15" s="118">
        <f t="shared" si="0"/>
        <v>3710</v>
      </c>
      <c r="H15" s="118">
        <f>'Aneksi Nr .3'!N18</f>
        <v>3710</v>
      </c>
      <c r="I15" s="111">
        <f t="shared" si="1"/>
        <v>1</v>
      </c>
      <c r="J15" s="124" t="s">
        <v>62</v>
      </c>
    </row>
    <row r="16" spans="1:10">
      <c r="A16" s="96"/>
      <c r="B16" s="96"/>
      <c r="C16" s="116" t="s">
        <v>70</v>
      </c>
      <c r="D16" s="121" t="s">
        <v>104</v>
      </c>
      <c r="E16" s="118">
        <f>'Aneksi Nr .3'!E19</f>
        <v>3210</v>
      </c>
      <c r="F16" s="118">
        <f>'Aneksi Nr .3'!K19</f>
        <v>2230</v>
      </c>
      <c r="G16" s="118">
        <f t="shared" si="0"/>
        <v>2230</v>
      </c>
      <c r="H16" s="118">
        <f>'Aneksi Nr .3'!N19</f>
        <v>2230</v>
      </c>
      <c r="I16" s="111">
        <f t="shared" si="1"/>
        <v>1</v>
      </c>
      <c r="J16" s="124" t="s">
        <v>62</v>
      </c>
    </row>
    <row r="17" spans="1:10">
      <c r="A17" s="96"/>
      <c r="B17" s="96"/>
      <c r="C17" s="116" t="s">
        <v>103</v>
      </c>
      <c r="D17" s="120" t="s">
        <v>109</v>
      </c>
      <c r="E17" s="118">
        <f>'Aneksi Nr .3'!E20</f>
        <v>4160</v>
      </c>
      <c r="F17" s="118">
        <f>'Aneksi Nr .3'!K20</f>
        <v>6345</v>
      </c>
      <c r="G17" s="118">
        <f t="shared" si="0"/>
        <v>6345</v>
      </c>
      <c r="H17" s="118">
        <f>'Aneksi Nr .3'!N20</f>
        <v>6345</v>
      </c>
      <c r="I17" s="111">
        <f t="shared" si="1"/>
        <v>1</v>
      </c>
      <c r="J17" s="124" t="s">
        <v>62</v>
      </c>
    </row>
    <row r="18" spans="1:10">
      <c r="A18" s="96"/>
      <c r="B18" s="96"/>
      <c r="C18" s="96"/>
      <c r="D18" s="96"/>
      <c r="E18" s="117">
        <f>SUM(E8:E17)</f>
        <v>37894</v>
      </c>
      <c r="F18" s="176">
        <f>SUM(F8:F17)</f>
        <v>25337</v>
      </c>
      <c r="G18" s="176">
        <f>SUM(G8:G17)</f>
        <v>25337</v>
      </c>
      <c r="H18" s="176">
        <f>SUM(H8:H17)</f>
        <v>25337</v>
      </c>
      <c r="I18" s="96"/>
      <c r="J18" s="125"/>
    </row>
    <row r="19" spans="1:10">
      <c r="F19" s="177"/>
      <c r="G19" s="177"/>
      <c r="H19" s="177"/>
    </row>
    <row r="20" spans="1:10" ht="12.75" customHeight="1">
      <c r="B20" s="189" t="s">
        <v>55</v>
      </c>
      <c r="C20" s="190"/>
      <c r="D20" s="144"/>
      <c r="E20" s="144"/>
      <c r="F20" s="139"/>
      <c r="G20" s="144"/>
      <c r="H20" s="140"/>
      <c r="I20" s="140"/>
      <c r="J20" s="140"/>
    </row>
    <row r="21" spans="1:10" ht="12.75" customHeight="1">
      <c r="B21" s="191"/>
      <c r="C21" s="192"/>
      <c r="D21" s="144" t="s">
        <v>56</v>
      </c>
      <c r="E21" s="205" t="s">
        <v>118</v>
      </c>
      <c r="F21" s="205"/>
      <c r="G21" s="206" t="s">
        <v>110</v>
      </c>
      <c r="H21" s="144" t="s">
        <v>56</v>
      </c>
      <c r="I21" s="205" t="s">
        <v>123</v>
      </c>
      <c r="J21" s="205"/>
    </row>
    <row r="22" spans="1:10">
      <c r="B22" s="191"/>
      <c r="C22" s="192"/>
      <c r="D22" s="144" t="s">
        <v>57</v>
      </c>
      <c r="E22" s="207"/>
      <c r="F22" s="207"/>
      <c r="G22" s="206"/>
      <c r="H22" s="144" t="s">
        <v>57</v>
      </c>
      <c r="I22" s="207"/>
      <c r="J22" s="207"/>
    </row>
    <row r="23" spans="1:10">
      <c r="B23" s="193"/>
      <c r="C23" s="194"/>
      <c r="D23" s="144" t="s">
        <v>58</v>
      </c>
      <c r="E23" s="208" t="s">
        <v>129</v>
      </c>
      <c r="F23" s="208"/>
      <c r="G23" s="206"/>
      <c r="H23" s="144" t="s">
        <v>58</v>
      </c>
      <c r="I23" s="208" t="str">
        <f>E23</f>
        <v>30.08.2019</v>
      </c>
      <c r="J23" s="208"/>
    </row>
  </sheetData>
  <mergeCells count="9">
    <mergeCell ref="I21:J21"/>
    <mergeCell ref="I22:J22"/>
    <mergeCell ref="I23:J23"/>
    <mergeCell ref="D3:E3"/>
    <mergeCell ref="B20:C23"/>
    <mergeCell ref="E21:F21"/>
    <mergeCell ref="E22:F22"/>
    <mergeCell ref="E23:F23"/>
    <mergeCell ref="G21:G23"/>
  </mergeCells>
  <pageMargins left="0.17" right="0.1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L18"/>
  <sheetViews>
    <sheetView topLeftCell="A13" zoomScale="120" zoomScaleNormal="120" workbookViewId="0">
      <selection activeCell="K17" sqref="K17"/>
    </sheetView>
  </sheetViews>
  <sheetFormatPr defaultRowHeight="12.75"/>
  <cols>
    <col min="1" max="1" width="7.28515625" customWidth="1"/>
    <col min="2" max="2" width="30.140625" customWidth="1"/>
    <col min="3" max="3" width="8.28515625" customWidth="1"/>
    <col min="4" max="4" width="8" customWidth="1"/>
    <col min="5" max="5" width="8.28515625" customWidth="1"/>
    <col min="6" max="6" width="7.5703125" customWidth="1"/>
    <col min="7" max="7" width="8.28515625" customWidth="1"/>
    <col min="8" max="8" width="10.140625" customWidth="1"/>
    <col min="9" max="9" width="9.85546875" customWidth="1"/>
    <col min="10" max="10" width="10.85546875" customWidth="1"/>
    <col min="11" max="11" width="11.140625" customWidth="1"/>
  </cols>
  <sheetData>
    <row r="3" spans="1:12" ht="15">
      <c r="A3" s="232" t="s">
        <v>41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2">
      <c r="A4" s="55" t="s">
        <v>130</v>
      </c>
      <c r="B4" s="56"/>
      <c r="C4" s="56"/>
      <c r="D4" s="56"/>
      <c r="E4" s="56"/>
      <c r="F4" s="56"/>
      <c r="G4" s="57"/>
      <c r="H4" s="57"/>
      <c r="I4" s="57"/>
      <c r="J4" s="56"/>
      <c r="K4" s="56"/>
    </row>
    <row r="5" spans="1:12">
      <c r="A5" s="55"/>
      <c r="B5" s="56"/>
      <c r="C5" s="56"/>
      <c r="D5" s="56"/>
      <c r="E5" s="56"/>
      <c r="F5" s="56"/>
      <c r="G5" s="57"/>
      <c r="H5" s="57"/>
      <c r="I5" s="57"/>
      <c r="J5" s="56"/>
      <c r="K5" s="56"/>
    </row>
    <row r="6" spans="1:12">
      <c r="A6" s="58" t="s">
        <v>42</v>
      </c>
      <c r="B6" s="59"/>
      <c r="C6" s="58"/>
      <c r="D6" s="59"/>
      <c r="E6" s="59"/>
      <c r="F6" s="59"/>
      <c r="G6" s="60"/>
      <c r="H6" s="60"/>
      <c r="I6" s="60"/>
      <c r="J6" s="59"/>
      <c r="K6" s="59"/>
    </row>
    <row r="7" spans="1:12">
      <c r="A7" s="61"/>
      <c r="B7" s="61"/>
      <c r="C7" s="62"/>
      <c r="D7" s="61"/>
      <c r="E7" s="62"/>
      <c r="F7" s="62"/>
      <c r="G7" s="63"/>
      <c r="H7" s="63"/>
      <c r="I7" s="63"/>
      <c r="J7" s="61"/>
      <c r="K7" s="61"/>
    </row>
    <row r="8" spans="1:12" ht="39" customHeight="1">
      <c r="A8" s="231" t="s">
        <v>43</v>
      </c>
      <c r="B8" s="231" t="s">
        <v>44</v>
      </c>
      <c r="C8" s="91" t="s">
        <v>45</v>
      </c>
      <c r="D8" s="91" t="s">
        <v>46</v>
      </c>
      <c r="E8" s="91" t="s">
        <v>47</v>
      </c>
      <c r="F8" s="91"/>
      <c r="G8" s="231" t="s">
        <v>144</v>
      </c>
      <c r="H8" s="231" t="s">
        <v>48</v>
      </c>
      <c r="I8" s="231" t="s">
        <v>145</v>
      </c>
      <c r="J8" s="231" t="s">
        <v>49</v>
      </c>
      <c r="K8" s="231" t="s">
        <v>50</v>
      </c>
    </row>
    <row r="9" spans="1:12">
      <c r="A9" s="231"/>
      <c r="B9" s="231"/>
      <c r="C9" s="91" t="s">
        <v>51</v>
      </c>
      <c r="D9" s="91" t="s">
        <v>52</v>
      </c>
      <c r="E9" s="91" t="s">
        <v>52</v>
      </c>
      <c r="F9" s="231" t="s">
        <v>53</v>
      </c>
      <c r="G9" s="231"/>
      <c r="H9" s="231"/>
      <c r="I9" s="231"/>
      <c r="J9" s="231"/>
      <c r="K9" s="231"/>
    </row>
    <row r="10" spans="1:12" ht="63.75" customHeight="1">
      <c r="A10" s="231"/>
      <c r="B10" s="231"/>
      <c r="C10" s="91" t="s">
        <v>54</v>
      </c>
      <c r="D10" s="91" t="s">
        <v>54</v>
      </c>
      <c r="E10" s="91" t="s">
        <v>54</v>
      </c>
      <c r="F10" s="231"/>
      <c r="G10" s="231"/>
      <c r="H10" s="231"/>
      <c r="I10" s="231"/>
      <c r="J10" s="231"/>
      <c r="K10" s="231"/>
    </row>
    <row r="11" spans="1:12">
      <c r="A11" s="92">
        <v>1</v>
      </c>
      <c r="B11" s="183" t="s">
        <v>146</v>
      </c>
      <c r="C11" s="96"/>
      <c r="D11" s="93"/>
      <c r="E11" s="93"/>
      <c r="F11" s="94"/>
      <c r="G11" s="96">
        <v>292</v>
      </c>
      <c r="H11" s="96">
        <v>149.5</v>
      </c>
      <c r="I11" s="96">
        <f>H11</f>
        <v>149.5</v>
      </c>
      <c r="J11" s="95">
        <f>H11</f>
        <v>149.5</v>
      </c>
      <c r="K11" s="96"/>
    </row>
    <row r="12" spans="1:12">
      <c r="A12" s="233" t="s">
        <v>20</v>
      </c>
      <c r="B12" s="234"/>
      <c r="C12" s="96"/>
      <c r="D12" s="96"/>
      <c r="E12" s="96"/>
      <c r="F12" s="96"/>
      <c r="G12" s="182">
        <f>SUM(G11:G11)</f>
        <v>292</v>
      </c>
      <c r="H12" s="96">
        <f>SUM(H11:H11)</f>
        <v>149.5</v>
      </c>
      <c r="I12" s="96">
        <f>SUM(I11:I11)</f>
        <v>149.5</v>
      </c>
      <c r="J12" s="95">
        <f>H12</f>
        <v>149.5</v>
      </c>
      <c r="K12" s="96"/>
    </row>
    <row r="15" spans="1:12" ht="12.75" customHeight="1">
      <c r="A15" s="189" t="s">
        <v>55</v>
      </c>
      <c r="B15" s="190"/>
      <c r="C15" s="144"/>
      <c r="D15" s="144"/>
      <c r="E15" s="139"/>
      <c r="F15" s="144"/>
      <c r="G15" s="140"/>
      <c r="H15" s="140"/>
      <c r="I15" s="140"/>
      <c r="J15" s="61"/>
      <c r="K15" s="61"/>
      <c r="L15" s="61"/>
    </row>
    <row r="16" spans="1:12">
      <c r="A16" s="191"/>
      <c r="B16" s="192"/>
      <c r="C16" s="144" t="s">
        <v>56</v>
      </c>
      <c r="D16" s="205" t="s">
        <v>118</v>
      </c>
      <c r="E16" s="205"/>
      <c r="F16" s="206" t="s">
        <v>110</v>
      </c>
      <c r="G16" s="144" t="s">
        <v>56</v>
      </c>
      <c r="H16" s="205" t="s">
        <v>123</v>
      </c>
      <c r="I16" s="205"/>
      <c r="J16" s="61"/>
      <c r="K16" s="61"/>
      <c r="L16" s="61"/>
    </row>
    <row r="17" spans="1:12">
      <c r="A17" s="191"/>
      <c r="B17" s="192"/>
      <c r="C17" s="144" t="s">
        <v>57</v>
      </c>
      <c r="D17" s="207"/>
      <c r="E17" s="207"/>
      <c r="F17" s="206"/>
      <c r="G17" s="144" t="s">
        <v>57</v>
      </c>
      <c r="H17" s="207"/>
      <c r="I17" s="207"/>
      <c r="J17" s="61"/>
      <c r="K17" s="61"/>
      <c r="L17" s="61"/>
    </row>
    <row r="18" spans="1:12">
      <c r="A18" s="193"/>
      <c r="B18" s="194"/>
      <c r="C18" s="144" t="s">
        <v>58</v>
      </c>
      <c r="D18" s="208" t="s">
        <v>129</v>
      </c>
      <c r="E18" s="208"/>
      <c r="F18" s="206"/>
      <c r="G18" s="144" t="s">
        <v>58</v>
      </c>
      <c r="H18" s="208" t="str">
        <f>D18</f>
        <v>30.08.2019</v>
      </c>
      <c r="I18" s="208"/>
    </row>
  </sheetData>
  <mergeCells count="18">
    <mergeCell ref="H18:I18"/>
    <mergeCell ref="A15:B18"/>
    <mergeCell ref="H8:H10"/>
    <mergeCell ref="I8:I10"/>
    <mergeCell ref="J8:J10"/>
    <mergeCell ref="A12:B12"/>
    <mergeCell ref="F16:F18"/>
    <mergeCell ref="D18:E18"/>
    <mergeCell ref="D16:E16"/>
    <mergeCell ref="H16:I16"/>
    <mergeCell ref="D17:E17"/>
    <mergeCell ref="H17:I17"/>
    <mergeCell ref="F9:F10"/>
    <mergeCell ref="A8:A10"/>
    <mergeCell ref="B8:B10"/>
    <mergeCell ref="G8:G10"/>
    <mergeCell ref="A3:K3"/>
    <mergeCell ref="K8:K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 nr 1</vt:lpstr>
      <vt:lpstr>Aneksi nr 2</vt:lpstr>
      <vt:lpstr>Aneksi Nr .3</vt:lpstr>
      <vt:lpstr>Aneksi Nr .4</vt:lpstr>
      <vt:lpstr>Aneksi Nr.5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user</cp:lastModifiedBy>
  <cp:lastPrinted>2019-08-29T11:18:23Z</cp:lastPrinted>
  <dcterms:created xsi:type="dcterms:W3CDTF">2006-01-12T07:01:41Z</dcterms:created>
  <dcterms:modified xsi:type="dcterms:W3CDTF">2019-08-29T11:19:06Z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