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715" activeTab="4"/>
  </bookViews>
  <sheets>
    <sheet name="Aneksi nr 1" sheetId="1" r:id="rId1"/>
    <sheet name="Aneksi nr 2" sheetId="2" r:id="rId2"/>
    <sheet name="Aneksi Nr .3" sheetId="3" r:id="rId3"/>
    <sheet name="Aneksi Nr .4" sheetId="4" r:id="rId4"/>
    <sheet name="Aneksi Nr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'Aneksi nr 1'!$A$1:$I$31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N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602 pyjet</t>
        </r>
      </text>
    </comment>
    <comment ref="N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rojet sezonal</t>
        </r>
      </text>
    </comment>
    <comment ref="N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600+601 pyjet</t>
        </r>
      </text>
    </comment>
    <comment ref="M1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paga 1-7
</t>
        </r>
      </text>
    </comment>
    <comment ref="N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600+601 pyjet</t>
        </r>
      </text>
    </comment>
    <comment ref="N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602 pyjet</t>
        </r>
      </text>
    </comment>
  </commentList>
</comments>
</file>

<file path=xl/sharedStrings.xml><?xml version="1.0" encoding="utf-8"?>
<sst xmlns="http://schemas.openxmlformats.org/spreadsheetml/2006/main" count="419" uniqueCount="160">
  <si>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</si>
  <si>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</si>
  <si>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</si>
  <si>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</si>
  <si>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</si>
  <si>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</si>
  <si>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</si>
  <si>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</si>
  <si>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</si>
  <si>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</si>
  <si>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</si>
  <si>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</si>
  <si>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</si>
  <si>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</si>
  <si>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</si>
  <si>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</si>
  <si>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</si>
  <si>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</si>
  <si>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</si>
  <si>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</si>
  <si>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</si>
  <si>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</si>
  <si>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</si>
  <si>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</si>
  <si>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</si>
  <si>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</si>
  <si>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</si>
  <si>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</si>
  <si>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</si>
  <si>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Buxheti Vjetor</t>
  </si>
  <si>
    <t>ne 000/leke</t>
  </si>
  <si>
    <t>Emertimi</t>
  </si>
  <si>
    <t>Kodi i Programit</t>
  </si>
  <si>
    <t>Shpenzime Kapitale</t>
  </si>
  <si>
    <t>(6)</t>
  </si>
  <si>
    <t>(7)=(6)-(5)</t>
  </si>
  <si>
    <t>Art.</t>
  </si>
  <si>
    <t xml:space="preserve">Titulli </t>
  </si>
  <si>
    <t xml:space="preserve">Emertimi Programit </t>
  </si>
  <si>
    <t xml:space="preserve">Bujqesia </t>
  </si>
  <si>
    <t>Pyjet dhe Kullotat</t>
  </si>
  <si>
    <t>Ujerat</t>
  </si>
  <si>
    <t>Totali Drejtorise B.A.P.U&amp;ShV</t>
  </si>
  <si>
    <t>00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</si>
  <si>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</si>
  <si>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</si>
  <si>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</si>
  <si>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</si>
  <si>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</si>
  <si>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</si>
  <si>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</si>
  <si>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REALIZIMI PROGRESIV  nga fillimi i vitit deri në periudhën aktuale</t>
  </si>
  <si>
    <t>REALIZIMI PROGRESIV  nga fillimi i projektit deri në periudhën aktuale</t>
  </si>
  <si>
    <t>Komente</t>
  </si>
  <si>
    <t>e</t>
  </si>
  <si>
    <t>të</t>
  </si>
  <si>
    <t>Kontraktuar</t>
  </si>
  <si>
    <t>projektit</t>
  </si>
  <si>
    <t>Drejtuesi i Ekipit Menaxhues të Programit</t>
  </si>
  <si>
    <t>Emri</t>
  </si>
  <si>
    <t>Firma</t>
  </si>
  <si>
    <t>Data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</si>
  <si>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</si>
  <si>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</si>
  <si>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</si>
  <si>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</si>
  <si>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</si>
  <si>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</si>
  <si>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</si>
  <si>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</si>
  <si>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</si>
  <si>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</si>
  <si>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</si>
  <si>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</si>
  <si>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</si>
  <si>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</si>
  <si>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</si>
  <si>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</si>
  <si>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</si>
  <si>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</si>
  <si>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</si>
  <si>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</si>
  <si>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</si>
  <si>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</si>
  <si>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</si>
  <si>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</si>
  <si>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</si>
  <si>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</si>
  <si>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korent)4-mujor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</si>
  <si>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</si>
  <si>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</si>
  <si>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</si>
  <si>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 xml:space="preserve">V = IV - I
</t>
  </si>
  <si>
    <t xml:space="preserve">V = IV - II
</t>
  </si>
  <si>
    <t xml:space="preserve">V = IV - III
</t>
  </si>
  <si>
    <t>A</t>
  </si>
  <si>
    <t>numer</t>
  </si>
  <si>
    <t>......</t>
  </si>
  <si>
    <t>C</t>
  </si>
  <si>
    <t>D</t>
  </si>
  <si>
    <t xml:space="preserve">Financa </t>
  </si>
  <si>
    <t>E</t>
  </si>
  <si>
    <t>F</t>
  </si>
  <si>
    <t>DREJTORIA E B.A.P.U&amp;SH.V</t>
  </si>
  <si>
    <t>1110.4240.4260</t>
  </si>
  <si>
    <t>km</t>
  </si>
  <si>
    <t>Objektivi 2.1</t>
  </si>
  <si>
    <t>G</t>
  </si>
  <si>
    <t>J</t>
  </si>
  <si>
    <t>Ruajtja e tokës bujqësore nga dëmtimi, gërryerja, shpërdorimi dhe faktorë të tjerë</t>
  </si>
  <si>
    <t>Menaxhimi dhe funksionimi I D,B,A,P,U,&amp;SH.V</t>
  </si>
  <si>
    <t>B</t>
  </si>
  <si>
    <t>H</t>
  </si>
  <si>
    <t>Objektivi 3.1</t>
  </si>
  <si>
    <t>4220.4240.4260</t>
  </si>
  <si>
    <t xml:space="preserve">Rehabilitim dhe rikonstruksioni I infrastruktures se ujitjes dhe kullimit dhe veprave te mbrojtjes nga permbytja </t>
  </si>
  <si>
    <t xml:space="preserve">Rehabilitim I kanalave ujitese </t>
  </si>
  <si>
    <t xml:space="preserve">Sigurimi I digave te rezervuareve per ujitje ,mirembajtje dhe rehabilitim </t>
  </si>
  <si>
    <t xml:space="preserve">Nderhyje te planifikuara per rehabilitim te digave </t>
  </si>
  <si>
    <t xml:space="preserve">Monitorimi dhe ruajtja e pyjeve dhe kulllotave ne territorin e bashkise </t>
  </si>
  <si>
    <t>Rehabilitimi dhe pyllezimi I siperfaqeve pyjore/kullosore,</t>
  </si>
  <si>
    <r>
      <rPr>
        <b/>
        <sz val="10"/>
        <color indexed="60"/>
        <rFont val="Times New Roman"/>
        <family val="1"/>
      </rPr>
      <t>*Objektivat e politikës*:</t>
    </r>
  </si>
  <si>
    <r>
      <t>Emertimi i Treguesit te Performances</t>
    </r>
    <r>
      <rPr>
        <b/>
        <sz val="10"/>
        <color indexed="60"/>
        <rFont val="Times New Roman"/>
        <family val="1"/>
      </rPr>
      <t>***</t>
    </r>
    <r>
      <rPr>
        <b/>
        <sz val="10"/>
        <color indexed="8"/>
        <rFont val="Times New Roman"/>
        <family val="1"/>
      </rPr>
      <t>/Produktit</t>
    </r>
  </si>
  <si>
    <t>Drejtoria e Bujqesise  Administrimit te Pyjeve Ujrave dhe Sherbimit Veterinar</t>
  </si>
  <si>
    <t>Jo</t>
  </si>
  <si>
    <t xml:space="preserve">Ndertim/rikonstruksionveprave ujore </t>
  </si>
  <si>
    <t>Arjan Shkembi</t>
  </si>
  <si>
    <t>Blerje Pajisje Kompj dhe printera</t>
  </si>
  <si>
    <t xml:space="preserve">Shpenzim per Lera </t>
  </si>
  <si>
    <t>Shpenzime konstruksione Veshje me beton kanali ujites</t>
  </si>
  <si>
    <t>Mirembajtja e rrjetit te infrastruktures se ujitjes dhe kullimit.</t>
  </si>
  <si>
    <t>Menaxhimi dhe funksionimi I Sektori i Ujityjes dhe Kullimit</t>
  </si>
  <si>
    <t>Mbledhje informacionit/pergatitje materialesh per sektorin pyjor dhe kullosor</t>
  </si>
  <si>
    <t xml:space="preserve">Hartimi dhe zbatim I projekteve teknike per pyllezim e siperfaqes pyjore dhe krijimin rehabilitim te zonave pyjore </t>
  </si>
  <si>
    <t>Shfrytezim ne menyre te qendrueshme I fondit pyjore dhe kullosor per rritjen ekonomike Mbrojtja dhe rritja e siperfaqeve pyjore /kullosore/</t>
  </si>
  <si>
    <t>Objektivi 2,2</t>
  </si>
  <si>
    <t>Objektivi 3.2</t>
  </si>
  <si>
    <t>i vitit paraardhes
Viti 2022</t>
  </si>
  <si>
    <t>Plan                   Viti 2023</t>
  </si>
  <si>
    <t>Plan Fillestar Viti 2023</t>
  </si>
  <si>
    <t>Plan i Rishikuar Viti 2023</t>
  </si>
  <si>
    <t>Thimie Hoxha</t>
  </si>
  <si>
    <t>Blerje makine transporti</t>
  </si>
  <si>
    <t>Plani i buxhetit viti _2023</t>
  </si>
  <si>
    <t>Thimie hoxha</t>
  </si>
  <si>
    <t xml:space="preserve"> "Raporti i  Monitorimit te Shpenzimeve  të Programit sipas Shpenzimeve12-mujori  2023"</t>
  </si>
  <si>
    <t xml:space="preserve"> Plani i Periudhes12-mujori</t>
  </si>
  <si>
    <t xml:space="preserve"> Periudhes/12mujori</t>
  </si>
  <si>
    <t xml:space="preserve"> "Raporti i  Monitorimit te Shpenzimeve  të Programit sipas Shpenzimeve 12- mujori  2023"</t>
  </si>
  <si>
    <t xml:space="preserve"> Periudhes/ 12mujori</t>
  </si>
  <si>
    <t xml:space="preserve"> "Raporti i  Monitorimit te Shpenzimeve  të Programit sipas Shpenzimeve12- mujori  2023"</t>
  </si>
  <si>
    <t>Periudha e Raportimit12-MUJORI-2022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</si>
  <si>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12-Mujorit 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</si>
  <si>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fund12-Mujorit</t>
    </r>
    <r>
      <rPr>
        <b/>
        <sz val="8"/>
        <rFont val="Arial"/>
        <family val="2"/>
      </rPr>
      <t>)</t>
    </r>
  </si>
  <si>
    <t>Periudha e Raportimit: 12-MUJORI-2023</t>
  </si>
  <si>
    <t>Niveli i rishikuar ne vitin korent 12-mujor</t>
  </si>
  <si>
    <t>Niveli faktik ne fund te12 mujorit</t>
  </si>
  <si>
    <t>REALIZIMI për periudhën e raportimit12-M/2023)</t>
  </si>
  <si>
    <t>Periudha e Raportimit:12-MUJORI-2023</t>
  </si>
  <si>
    <t xml:space="preserve"> Plani i Periudhes 12-mujori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</si>
</sst>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8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8"/>
      <color indexed="60"/>
      <name val="Arial"/>
      <family val="2"/>
    </font>
    <font>
      <b/>
      <sz val="12"/>
      <color indexed="60"/>
      <name val="Calibri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28"/>
      <name val="Arial"/>
      <family val="2"/>
    </font>
    <font>
      <u val="single"/>
      <sz val="12"/>
      <color indexed="6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2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color indexed="60"/>
      <name val="Times New Roman"/>
      <family val="1"/>
    </font>
    <font>
      <u val="single"/>
      <sz val="10"/>
      <color indexed="60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0"/>
      <color theme="7" tint="-0.4999699890613556"/>
      <name val="Arial"/>
      <family val="2"/>
    </font>
    <font>
      <u val="single"/>
      <sz val="12"/>
      <color rgb="FFC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7" tint="-0.4999699890613556"/>
      <name val="Times New Roman"/>
      <family val="1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sz val="10"/>
      <color rgb="FF444444"/>
      <name val="Times New Roman"/>
      <family val="1"/>
    </font>
    <font>
      <b/>
      <u val="single"/>
      <sz val="10"/>
      <color rgb="FFC00000"/>
      <name val="Times New Roman"/>
      <family val="1"/>
    </font>
    <font>
      <u val="single"/>
      <sz val="10"/>
      <color rgb="FFC00000"/>
      <name val="Times New Roman"/>
      <family val="1"/>
    </font>
    <font>
      <b/>
      <i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dashed"/>
    </border>
    <border>
      <left style="thin"/>
      <right/>
      <top/>
      <bottom style="thin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97" fontId="1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3" fontId="0" fillId="8" borderId="1" applyNumberFormat="0">
      <alignment/>
      <protection/>
    </xf>
    <xf numFmtId="0" fontId="14" fillId="20" borderId="2" applyNumberFormat="0" applyAlignment="0" applyProtection="0"/>
    <xf numFmtId="0" fontId="15" fillId="0" borderId="3" applyNumberFormat="0" applyFont="0" applyFill="0" applyAlignment="0" applyProtection="0"/>
    <xf numFmtId="0" fontId="16" fillId="21" borderId="4" applyNumberFormat="0" applyAlignment="0" applyProtection="0"/>
    <xf numFmtId="171" fontId="0" fillId="0" borderId="0" applyFont="0" applyFill="0" applyBorder="0" applyAlignment="0" applyProtection="0"/>
    <xf numFmtId="0" fontId="17" fillId="0" borderId="0">
      <alignment/>
      <protection/>
    </xf>
    <xf numFmtId="169" fontId="0" fillId="0" borderId="0" applyFont="0" applyFill="0" applyBorder="0" applyAlignment="0" applyProtection="0"/>
    <xf numFmtId="192" fontId="18" fillId="0" borderId="0">
      <alignment horizontal="right"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19" fillId="0" borderId="0" applyNumberForma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3" fillId="20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5" fillId="0" borderId="0">
      <alignment/>
      <protection/>
    </xf>
    <xf numFmtId="0" fontId="26" fillId="0" borderId="10" applyNumberFormat="0" applyFill="0" applyAlignment="0" applyProtection="0"/>
    <xf numFmtId="206" fontId="15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199" fontId="27" fillId="0" borderId="0" applyFill="0" applyBorder="0" applyAlignment="0" applyProtection="0"/>
    <xf numFmtId="0" fontId="0" fillId="24" borderId="1" applyNumberFormat="0" applyFont="0" applyAlignment="0" applyProtection="0"/>
    <xf numFmtId="0" fontId="31" fillId="20" borderId="11" applyNumberFormat="0" applyAlignment="0" applyProtection="0"/>
    <xf numFmtId="40" fontId="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" fontId="15" fillId="0" borderId="0" applyFont="0" applyFill="0" applyBorder="0" applyAlignment="0" applyProtection="0"/>
    <xf numFmtId="207" fontId="27" fillId="0" borderId="0" applyFill="0" applyBorder="0" applyAlignment="0">
      <protection/>
    </xf>
    <xf numFmtId="3" fontId="0" fillId="25" borderId="1" applyNumberFormat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9" fillId="0" borderId="0">
      <alignment vertical="top"/>
      <protection/>
    </xf>
    <xf numFmtId="0" fontId="0" fillId="0" borderId="0" applyNumberFormat="0">
      <alignment/>
      <protection/>
    </xf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7" fillId="0" borderId="0">
      <alignment/>
      <protection/>
    </xf>
    <xf numFmtId="0" fontId="38" fillId="0" borderId="0">
      <alignment horizontal="left" wrapText="1"/>
      <protection/>
    </xf>
    <xf numFmtId="0" fontId="39" fillId="0" borderId="13" applyNumberFormat="0" applyFont="0" applyFill="0" applyBorder="0" applyAlignment="0" applyProtection="0"/>
    <xf numFmtId="203" fontId="1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204" fontId="39" fillId="0" borderId="0" applyNumberFormat="0" applyFont="0" applyFill="0" applyBorder="0" applyAlignment="0" applyProtection="0"/>
    <xf numFmtId="0" fontId="27" fillId="0" borderId="13" applyNumberFormat="0" applyFont="0" applyFill="0" applyAlignment="0" applyProtection="0"/>
    <xf numFmtId="0" fontId="27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05" fontId="27" fillId="0" borderId="0">
      <alignment horizontal="right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0" fontId="8" fillId="0" borderId="0">
      <alignment horizontal="right"/>
      <protection/>
    </xf>
    <xf numFmtId="0" fontId="42" fillId="0" borderId="0" applyProtection="0">
      <alignment/>
    </xf>
    <xf numFmtId="208" fontId="42" fillId="0" borderId="0" applyProtection="0">
      <alignment/>
    </xf>
    <xf numFmtId="0" fontId="43" fillId="0" borderId="0" applyProtection="0">
      <alignment/>
    </xf>
    <xf numFmtId="0" fontId="44" fillId="0" borderId="0" applyProtection="0">
      <alignment/>
    </xf>
    <xf numFmtId="0" fontId="42" fillId="0" borderId="14" applyProtection="0">
      <alignment/>
    </xf>
    <xf numFmtId="0" fontId="42" fillId="0" borderId="0">
      <alignment/>
      <protection/>
    </xf>
    <xf numFmtId="10" fontId="42" fillId="0" borderId="0" applyProtection="0">
      <alignment/>
    </xf>
    <xf numFmtId="0" fontId="42" fillId="0" borderId="0">
      <alignment/>
      <protection/>
    </xf>
    <xf numFmtId="2" fontId="42" fillId="0" borderId="0" applyProtection="0">
      <alignment/>
    </xf>
    <xf numFmtId="4" fontId="42" fillId="0" borderId="0" applyProtection="0">
      <alignment/>
    </xf>
  </cellStyleXfs>
  <cellXfs count="29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77" fontId="2" fillId="0" borderId="0" xfId="0" applyNumberFormat="1" applyFont="1" applyBorder="1" applyAlignment="1">
      <alignment wrapText="1"/>
    </xf>
    <xf numFmtId="0" fontId="3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49" fontId="70" fillId="0" borderId="18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6" borderId="19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70" fillId="0" borderId="23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26" borderId="1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27" borderId="24" xfId="0" applyNumberFormat="1" applyFont="1" applyFill="1" applyBorder="1" applyAlignment="1">
      <alignment horizontal="center"/>
    </xf>
    <xf numFmtId="0" fontId="73" fillId="26" borderId="19" xfId="0" applyFont="1" applyFill="1" applyBorder="1" applyAlignment="1">
      <alignment horizontal="center"/>
    </xf>
    <xf numFmtId="0" fontId="70" fillId="28" borderId="15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3" fillId="26" borderId="15" xfId="0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3" fillId="27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3" fillId="27" borderId="9" xfId="0" applyNumberFormat="1" applyFont="1" applyFill="1" applyBorder="1" applyAlignment="1">
      <alignment horizontal="center"/>
    </xf>
    <xf numFmtId="3" fontId="3" fillId="26" borderId="24" xfId="0" applyNumberFormat="1" applyFont="1" applyFill="1" applyBorder="1" applyAlignment="1">
      <alignment horizontal="center"/>
    </xf>
    <xf numFmtId="3" fontId="73" fillId="26" borderId="9" xfId="0" applyNumberFormat="1" applyFont="1" applyFill="1" applyBorder="1" applyAlignment="1">
      <alignment horizontal="center"/>
    </xf>
    <xf numFmtId="3" fontId="7" fillId="26" borderId="9" xfId="0" applyNumberFormat="1" applyFont="1" applyFill="1" applyBorder="1" applyAlignment="1">
      <alignment horizontal="center"/>
    </xf>
    <xf numFmtId="3" fontId="7" fillId="27" borderId="9" xfId="0" applyNumberFormat="1" applyFont="1" applyFill="1" applyBorder="1" applyAlignment="1">
      <alignment horizontal="center"/>
    </xf>
    <xf numFmtId="3" fontId="70" fillId="28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27" borderId="9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70" fillId="29" borderId="27" xfId="0" applyNumberFormat="1" applyFont="1" applyFill="1" applyBorder="1" applyAlignment="1">
      <alignment horizontal="center"/>
    </xf>
    <xf numFmtId="0" fontId="2" fillId="3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27" borderId="9" xfId="0" applyFont="1" applyFill="1" applyBorder="1" applyAlignment="1" quotePrefix="1">
      <alignment horizontal="center"/>
    </xf>
    <xf numFmtId="0" fontId="75" fillId="0" borderId="0" xfId="113" applyFont="1" applyFill="1" applyAlignment="1">
      <alignment vertical="center"/>
      <protection/>
    </xf>
    <xf numFmtId="0" fontId="71" fillId="0" borderId="0" xfId="113" applyFont="1" applyFill="1" applyAlignment="1">
      <alignment vertical="center"/>
      <protection/>
    </xf>
    <xf numFmtId="0" fontId="71" fillId="0" borderId="0" xfId="113" applyFont="1" applyFill="1" applyAlignment="1">
      <alignment horizontal="left" vertical="center"/>
      <protection/>
    </xf>
    <xf numFmtId="0" fontId="71" fillId="0" borderId="0" xfId="113" applyFont="1" applyFill="1" applyBorder="1" applyAlignment="1">
      <alignment vertical="center"/>
      <protection/>
    </xf>
    <xf numFmtId="0" fontId="76" fillId="0" borderId="0" xfId="116" applyFont="1" applyBorder="1" applyAlignment="1">
      <alignment horizontal="left"/>
      <protection/>
    </xf>
    <xf numFmtId="0" fontId="0" fillId="0" borderId="0" xfId="113" applyFill="1" applyAlignment="1">
      <alignment vertical="center"/>
      <protection/>
    </xf>
    <xf numFmtId="0" fontId="0" fillId="0" borderId="0" xfId="113" applyFill="1" applyBorder="1" applyAlignment="1">
      <alignment vertical="center"/>
      <protection/>
    </xf>
    <xf numFmtId="0" fontId="72" fillId="0" borderId="0" xfId="113" applyFont="1" applyFill="1" applyAlignment="1">
      <alignment vertical="center"/>
      <protection/>
    </xf>
    <xf numFmtId="0" fontId="74" fillId="0" borderId="0" xfId="113" applyFont="1" applyFill="1" applyAlignment="1">
      <alignment vertical="center"/>
      <protection/>
    </xf>
    <xf numFmtId="0" fontId="74" fillId="0" borderId="0" xfId="113" applyFont="1" applyFill="1" applyBorder="1" applyAlignment="1">
      <alignment vertical="center"/>
      <protection/>
    </xf>
    <xf numFmtId="0" fontId="0" fillId="0" borderId="0" xfId="117">
      <alignment/>
      <protection/>
    </xf>
    <xf numFmtId="0" fontId="1" fillId="0" borderId="0" xfId="113" applyFont="1" applyFill="1" applyAlignment="1">
      <alignment vertical="center" wrapText="1"/>
      <protection/>
    </xf>
    <xf numFmtId="0" fontId="0" fillId="0" borderId="0" xfId="113" applyFill="1" applyBorder="1" applyAlignment="1">
      <alignment vertical="center" wrapText="1"/>
      <protection/>
    </xf>
    <xf numFmtId="0" fontId="2" fillId="0" borderId="28" xfId="113" applyFont="1" applyFill="1" applyBorder="1" applyAlignment="1">
      <alignment horizontal="center" vertical="center" wrapText="1"/>
      <protection/>
    </xf>
    <xf numFmtId="0" fontId="2" fillId="0" borderId="17" xfId="113" applyFont="1" applyFill="1" applyBorder="1" applyAlignment="1">
      <alignment horizontal="center" vertical="center" wrapText="1"/>
      <protection/>
    </xf>
    <xf numFmtId="0" fontId="3" fillId="0" borderId="9" xfId="117" applyFont="1" applyFill="1" applyBorder="1" applyAlignment="1">
      <alignment horizontal="center"/>
      <protection/>
    </xf>
    <xf numFmtId="0" fontId="75" fillId="0" borderId="0" xfId="115" applyFont="1" applyBorder="1">
      <alignment/>
      <protection/>
    </xf>
    <xf numFmtId="0" fontId="71" fillId="0" borderId="0" xfId="115" applyFont="1" applyBorder="1">
      <alignment/>
      <protection/>
    </xf>
    <xf numFmtId="0" fontId="71" fillId="0" borderId="0" xfId="115" applyFont="1">
      <alignment/>
      <protection/>
    </xf>
    <xf numFmtId="0" fontId="77" fillId="0" borderId="0" xfId="115" applyFont="1" applyBorder="1">
      <alignment/>
      <protection/>
    </xf>
    <xf numFmtId="0" fontId="2" fillId="0" borderId="19" xfId="115" applyFont="1" applyFill="1" applyBorder="1" applyAlignment="1">
      <alignment horizontal="left" vertical="center"/>
      <protection/>
    </xf>
    <xf numFmtId="0" fontId="2" fillId="27" borderId="15" xfId="115" applyFont="1" applyFill="1" applyBorder="1" applyAlignment="1">
      <alignment horizontal="left" vertical="center"/>
      <protection/>
    </xf>
    <xf numFmtId="0" fontId="2" fillId="0" borderId="9" xfId="115" applyFont="1" applyFill="1" applyBorder="1" applyAlignment="1">
      <alignment horizontal="center" vertical="center"/>
      <protection/>
    </xf>
    <xf numFmtId="0" fontId="2" fillId="27" borderId="9" xfId="115" applyFont="1" applyFill="1" applyBorder="1" applyAlignment="1">
      <alignment horizontal="center" vertical="center"/>
      <protection/>
    </xf>
    <xf numFmtId="0" fontId="3" fillId="0" borderId="0" xfId="115" applyFont="1" applyBorder="1">
      <alignment/>
      <protection/>
    </xf>
    <xf numFmtId="0" fontId="78" fillId="0" borderId="0" xfId="115" applyFont="1" applyBorder="1">
      <alignment/>
      <protection/>
    </xf>
    <xf numFmtId="0" fontId="3" fillId="0" borderId="0" xfId="115" applyFont="1">
      <alignment/>
      <protection/>
    </xf>
    <xf numFmtId="0" fontId="3" fillId="0" borderId="29" xfId="115" applyFont="1" applyFill="1" applyBorder="1" applyAlignment="1">
      <alignment horizontal="left" vertical="center"/>
      <protection/>
    </xf>
    <xf numFmtId="0" fontId="3" fillId="0" borderId="0" xfId="115" applyFont="1" applyFill="1" applyBorder="1" applyAlignment="1">
      <alignment horizontal="left" vertical="center"/>
      <protection/>
    </xf>
    <xf numFmtId="0" fontId="3" fillId="0" borderId="0" xfId="115" applyFont="1" applyFill="1" applyBorder="1" applyAlignment="1">
      <alignment horizontal="center" vertical="center"/>
      <protection/>
    </xf>
    <xf numFmtId="0" fontId="2" fillId="0" borderId="5" xfId="115" applyFont="1" applyBorder="1" applyAlignment="1">
      <alignment horizontal="left"/>
      <protection/>
    </xf>
    <xf numFmtId="0" fontId="2" fillId="0" borderId="0" xfId="115" applyFont="1" applyBorder="1" applyAlignment="1">
      <alignment horizontal="left"/>
      <protection/>
    </xf>
    <xf numFmtId="0" fontId="70" fillId="0" borderId="30" xfId="115" applyFont="1" applyBorder="1" applyAlignment="1">
      <alignment horizontal="center"/>
      <protection/>
    </xf>
    <xf numFmtId="0" fontId="70" fillId="0" borderId="31" xfId="115" applyFont="1" applyBorder="1" applyAlignment="1">
      <alignment horizontal="left"/>
      <protection/>
    </xf>
    <xf numFmtId="0" fontId="70" fillId="0" borderId="9" xfId="115" applyFont="1" applyBorder="1" applyAlignment="1">
      <alignment horizontal="center"/>
      <protection/>
    </xf>
    <xf numFmtId="0" fontId="2" fillId="0" borderId="32" xfId="115" applyFont="1" applyFill="1" applyBorder="1" applyAlignment="1">
      <alignment horizontal="left" vertical="center" wrapText="1"/>
      <protection/>
    </xf>
    <xf numFmtId="0" fontId="2" fillId="0" borderId="33" xfId="115" applyFont="1" applyFill="1" applyBorder="1" applyAlignment="1">
      <alignment horizontal="left" vertical="center" wrapText="1"/>
      <protection/>
    </xf>
    <xf numFmtId="0" fontId="2" fillId="0" borderId="34" xfId="115" applyFont="1" applyFill="1" applyBorder="1" applyAlignment="1">
      <alignment horizontal="center" vertical="center" wrapText="1"/>
      <protection/>
    </xf>
    <xf numFmtId="0" fontId="2" fillId="0" borderId="35" xfId="115" applyFont="1" applyFill="1" applyBorder="1" applyAlignment="1">
      <alignment horizontal="center" vertical="center" wrapText="1"/>
      <protection/>
    </xf>
    <xf numFmtId="0" fontId="2" fillId="0" borderId="36" xfId="115" applyFont="1" applyFill="1" applyBorder="1" applyAlignment="1">
      <alignment horizontal="center" vertical="center" wrapText="1"/>
      <protection/>
    </xf>
    <xf numFmtId="0" fontId="2" fillId="0" borderId="37" xfId="115" applyFont="1" applyFill="1" applyBorder="1" applyAlignment="1">
      <alignment horizontal="center" vertical="center"/>
      <protection/>
    </xf>
    <xf numFmtId="0" fontId="3" fillId="27" borderId="19" xfId="115" applyFont="1" applyFill="1" applyBorder="1" applyAlignment="1">
      <alignment horizontal="left"/>
      <protection/>
    </xf>
    <xf numFmtId="0" fontId="3" fillId="27" borderId="15" xfId="115" applyFont="1" applyFill="1" applyBorder="1" applyAlignment="1">
      <alignment horizontal="left"/>
      <protection/>
    </xf>
    <xf numFmtId="0" fontId="3" fillId="27" borderId="38" xfId="115" applyFont="1" applyFill="1" applyBorder="1" applyAlignment="1">
      <alignment horizontal="center" vertical="center"/>
      <protection/>
    </xf>
    <xf numFmtId="177" fontId="3" fillId="27" borderId="9" xfId="115" applyNumberFormat="1" applyFont="1" applyFill="1" applyBorder="1" applyAlignment="1">
      <alignment horizontal="center" vertical="center"/>
      <protection/>
    </xf>
    <xf numFmtId="0" fontId="3" fillId="27" borderId="24" xfId="115" applyFont="1" applyFill="1" applyBorder="1" applyAlignment="1">
      <alignment horizontal="center"/>
      <protection/>
    </xf>
    <xf numFmtId="0" fontId="3" fillId="27" borderId="39" xfId="115" applyFont="1" applyFill="1" applyBorder="1" applyAlignment="1">
      <alignment horizontal="left"/>
      <protection/>
    </xf>
    <xf numFmtId="0" fontId="3" fillId="27" borderId="40" xfId="115" applyFont="1" applyFill="1" applyBorder="1" applyAlignment="1">
      <alignment horizontal="left"/>
      <protection/>
    </xf>
    <xf numFmtId="0" fontId="3" fillId="27" borderId="41" xfId="115" applyFont="1" applyFill="1" applyBorder="1" applyAlignment="1">
      <alignment horizontal="center" vertical="center"/>
      <protection/>
    </xf>
    <xf numFmtId="0" fontId="3" fillId="27" borderId="42" xfId="115" applyFont="1" applyFill="1" applyBorder="1" applyAlignment="1">
      <alignment horizontal="center"/>
      <protection/>
    </xf>
    <xf numFmtId="177" fontId="3" fillId="27" borderId="27" xfId="115" applyNumberFormat="1" applyFont="1" applyFill="1" applyBorder="1" applyAlignment="1">
      <alignment horizontal="center" vertical="center"/>
      <protection/>
    </xf>
    <xf numFmtId="0" fontId="3" fillId="27" borderId="43" xfId="115" applyFont="1" applyFill="1" applyBorder="1" applyAlignment="1">
      <alignment horizontal="center"/>
      <protection/>
    </xf>
    <xf numFmtId="0" fontId="3" fillId="0" borderId="0" xfId="115" applyFont="1" applyFill="1" applyBorder="1" applyAlignment="1">
      <alignment horizontal="center"/>
      <protection/>
    </xf>
    <xf numFmtId="0" fontId="3" fillId="27" borderId="44" xfId="115" applyFont="1" applyFill="1" applyBorder="1" applyAlignment="1">
      <alignment horizontal="center"/>
      <protection/>
    </xf>
    <xf numFmtId="0" fontId="79" fillId="0" borderId="9" xfId="0" applyFont="1" applyBorder="1" applyAlignment="1">
      <alignment horizontal="center"/>
    </xf>
    <xf numFmtId="184" fontId="3" fillId="30" borderId="9" xfId="53" applyNumberFormat="1" applyFont="1" applyFill="1" applyBorder="1" applyAlignment="1">
      <alignment vertical="center" wrapText="1"/>
    </xf>
    <xf numFmtId="0" fontId="3" fillId="30" borderId="9" xfId="113" applyFont="1" applyFill="1" applyBorder="1" applyAlignment="1">
      <alignment horizontal="center" vertical="center" wrapText="1"/>
      <protection/>
    </xf>
    <xf numFmtId="0" fontId="1" fillId="30" borderId="9" xfId="113" applyFont="1" applyFill="1" applyBorder="1" applyAlignment="1">
      <alignment horizontal="center" vertical="center" wrapText="1"/>
      <protection/>
    </xf>
    <xf numFmtId="0" fontId="3" fillId="30" borderId="9" xfId="113" applyFont="1" applyFill="1" applyBorder="1" applyAlignment="1">
      <alignment vertical="center" wrapText="1"/>
      <protection/>
    </xf>
    <xf numFmtId="0" fontId="0" fillId="30" borderId="9" xfId="113" applyFill="1" applyBorder="1" applyAlignment="1">
      <alignment vertical="center" wrapText="1"/>
      <protection/>
    </xf>
    <xf numFmtId="49" fontId="2" fillId="0" borderId="45" xfId="115" applyNumberFormat="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2" fillId="0" borderId="9" xfId="115" applyNumberFormat="1" applyFont="1" applyBorder="1" applyAlignment="1">
      <alignment horizontal="left" vertical="center"/>
      <protection/>
    </xf>
    <xf numFmtId="49" fontId="2" fillId="0" borderId="0" xfId="115" applyNumberFormat="1" applyFont="1" applyBorder="1" applyAlignment="1">
      <alignment horizontal="left" vertical="center"/>
      <protection/>
    </xf>
    <xf numFmtId="0" fontId="3" fillId="27" borderId="9" xfId="115" applyFont="1" applyFill="1" applyBorder="1" applyAlignment="1">
      <alignment horizontal="left" vertical="center"/>
      <protection/>
    </xf>
    <xf numFmtId="3" fontId="3" fillId="27" borderId="9" xfId="115" applyNumberFormat="1" applyFont="1" applyFill="1" applyBorder="1" applyAlignment="1">
      <alignment horizontal="left" vertical="center"/>
      <protection/>
    </xf>
    <xf numFmtId="3" fontId="3" fillId="26" borderId="9" xfId="115" applyNumberFormat="1" applyFont="1" applyFill="1" applyBorder="1" applyAlignment="1">
      <alignment horizontal="left" vertical="center"/>
      <protection/>
    </xf>
    <xf numFmtId="217" fontId="3" fillId="27" borderId="9" xfId="115" applyNumberFormat="1" applyFont="1" applyFill="1" applyBorder="1" applyAlignment="1">
      <alignment horizontal="left" vertical="center"/>
      <protection/>
    </xf>
    <xf numFmtId="0" fontId="80" fillId="0" borderId="9" xfId="109" applyFont="1" applyFill="1" applyBorder="1" applyAlignment="1">
      <alignment horizontal="left" vertical="center" wrapText="1"/>
      <protection/>
    </xf>
    <xf numFmtId="0" fontId="27" fillId="0" borderId="9" xfId="0" applyFont="1" applyBorder="1" applyAlignment="1">
      <alignment horizontal="left" vertical="center" wrapText="1"/>
    </xf>
    <xf numFmtId="49" fontId="2" fillId="0" borderId="29" xfId="115" applyNumberFormat="1" applyFont="1" applyFill="1" applyBorder="1" applyAlignment="1">
      <alignment horizontal="left" vertical="center"/>
      <protection/>
    </xf>
    <xf numFmtId="3" fontId="0" fillId="0" borderId="0" xfId="0" applyNumberFormat="1" applyFill="1" applyAlignment="1">
      <alignment/>
    </xf>
    <xf numFmtId="3" fontId="74" fillId="0" borderId="0" xfId="0" applyNumberFormat="1" applyFont="1" applyAlignment="1">
      <alignment/>
    </xf>
    <xf numFmtId="0" fontId="81" fillId="31" borderId="9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82" fillId="0" borderId="0" xfId="116" applyFont="1" applyBorder="1" applyAlignment="1">
      <alignment horizontal="left"/>
      <protection/>
    </xf>
    <xf numFmtId="0" fontId="83" fillId="0" borderId="0" xfId="116" applyFont="1" applyAlignment="1">
      <alignment horizontal="center"/>
      <protection/>
    </xf>
    <xf numFmtId="0" fontId="83" fillId="0" borderId="0" xfId="116" applyFont="1">
      <alignment/>
      <protection/>
    </xf>
    <xf numFmtId="0" fontId="27" fillId="0" borderId="0" xfId="116" applyFont="1">
      <alignment/>
      <protection/>
    </xf>
    <xf numFmtId="0" fontId="84" fillId="0" borderId="9" xfId="116" applyFont="1" applyBorder="1" applyAlignment="1">
      <alignment horizontal="center" vertical="center" wrapText="1"/>
      <protection/>
    </xf>
    <xf numFmtId="0" fontId="84" fillId="0" borderId="9" xfId="116" applyFont="1" applyFill="1" applyBorder="1" applyAlignment="1">
      <alignment horizontal="center" vertical="center" wrapText="1"/>
      <protection/>
    </xf>
    <xf numFmtId="3" fontId="27" fillId="31" borderId="9" xfId="0" applyNumberFormat="1" applyFont="1" applyFill="1" applyBorder="1" applyAlignment="1">
      <alignment/>
    </xf>
    <xf numFmtId="9" fontId="27" fillId="31" borderId="9" xfId="127" applyFont="1" applyFill="1" applyBorder="1" applyAlignment="1">
      <alignment horizontal="center" vertical="center" wrapText="1"/>
    </xf>
    <xf numFmtId="9" fontId="83" fillId="31" borderId="24" xfId="116" applyNumberFormat="1" applyFont="1" applyFill="1" applyBorder="1" applyAlignment="1">
      <alignment horizontal="center" vertical="center" wrapText="1"/>
      <protection/>
    </xf>
    <xf numFmtId="9" fontId="83" fillId="0" borderId="24" xfId="116" applyNumberFormat="1" applyFont="1" applyFill="1" applyBorder="1" applyAlignment="1">
      <alignment horizontal="center" vertical="center" wrapText="1"/>
      <protection/>
    </xf>
    <xf numFmtId="0" fontId="48" fillId="0" borderId="19" xfId="116" applyFont="1" applyBorder="1" applyAlignment="1">
      <alignment horizontal="center" vertical="center" wrapText="1"/>
      <protection/>
    </xf>
    <xf numFmtId="0" fontId="85" fillId="31" borderId="9" xfId="106" applyFont="1" applyFill="1" applyBorder="1" applyAlignment="1">
      <alignment vertical="top" wrapText="1"/>
      <protection/>
    </xf>
    <xf numFmtId="0" fontId="85" fillId="31" borderId="9" xfId="106" applyFont="1" applyFill="1" applyBorder="1" applyAlignment="1">
      <alignment wrapText="1"/>
      <protection/>
    </xf>
    <xf numFmtId="3" fontId="27" fillId="31" borderId="9" xfId="116" applyNumberFormat="1" applyFont="1" applyFill="1" applyBorder="1" applyAlignment="1">
      <alignment horizontal="center" vertical="center" wrapText="1"/>
      <protection/>
    </xf>
    <xf numFmtId="0" fontId="27" fillId="31" borderId="9" xfId="116" applyFont="1" applyFill="1" applyBorder="1" applyAlignment="1">
      <alignment horizontal="center" vertical="center" wrapText="1"/>
      <protection/>
    </xf>
    <xf numFmtId="0" fontId="85" fillId="0" borderId="9" xfId="106" applyFont="1" applyFill="1" applyBorder="1" applyAlignment="1">
      <alignment wrapText="1"/>
      <protection/>
    </xf>
    <xf numFmtId="0" fontId="80" fillId="31" borderId="9" xfId="0" applyFont="1" applyFill="1" applyBorder="1" applyAlignment="1">
      <alignment wrapText="1"/>
    </xf>
    <xf numFmtId="0" fontId="27" fillId="0" borderId="9" xfId="0" applyFont="1" applyBorder="1" applyAlignment="1">
      <alignment/>
    </xf>
    <xf numFmtId="0" fontId="27" fillId="31" borderId="0" xfId="0" applyFont="1" applyFill="1" applyAlignment="1">
      <alignment wrapText="1"/>
    </xf>
    <xf numFmtId="0" fontId="80" fillId="31" borderId="9" xfId="109" applyFont="1" applyFill="1" applyBorder="1" applyAlignment="1">
      <alignment vertical="top" wrapText="1"/>
      <protection/>
    </xf>
    <xf numFmtId="0" fontId="27" fillId="31" borderId="9" xfId="0" applyFont="1" applyFill="1" applyBorder="1" applyAlignment="1">
      <alignment/>
    </xf>
    <xf numFmtId="0" fontId="27" fillId="0" borderId="9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top" wrapText="1"/>
    </xf>
    <xf numFmtId="3" fontId="27" fillId="0" borderId="0" xfId="0" applyNumberFormat="1" applyFont="1" applyBorder="1" applyAlignment="1">
      <alignment/>
    </xf>
    <xf numFmtId="9" fontId="27" fillId="26" borderId="0" xfId="127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/>
    </xf>
    <xf numFmtId="0" fontId="86" fillId="0" borderId="0" xfId="116" applyFont="1" applyAlignment="1">
      <alignment horizontal="left"/>
      <protection/>
    </xf>
    <xf numFmtId="0" fontId="87" fillId="0" borderId="0" xfId="116" applyFont="1" applyAlignment="1">
      <alignment horizontal="center"/>
      <protection/>
    </xf>
    <xf numFmtId="0" fontId="86" fillId="0" borderId="0" xfId="116" applyFont="1" applyAlignment="1">
      <alignment/>
      <protection/>
    </xf>
    <xf numFmtId="0" fontId="87" fillId="0" borderId="0" xfId="116" applyFont="1">
      <alignment/>
      <protection/>
    </xf>
    <xf numFmtId="0" fontId="86" fillId="0" borderId="0" xfId="116" applyFont="1">
      <alignment/>
      <protection/>
    </xf>
    <xf numFmtId="0" fontId="83" fillId="0" borderId="44" xfId="116" applyFont="1" applyBorder="1" applyAlignment="1">
      <alignment vertical="center" wrapText="1"/>
      <protection/>
    </xf>
    <xf numFmtId="0" fontId="83" fillId="0" borderId="45" xfId="116" applyFont="1" applyBorder="1" applyAlignment="1">
      <alignment vertical="center" wrapText="1"/>
      <protection/>
    </xf>
    <xf numFmtId="0" fontId="83" fillId="0" borderId="46" xfId="116" applyFont="1" applyFill="1" applyBorder="1" applyAlignment="1">
      <alignment horizontal="center" vertical="center" wrapText="1"/>
      <protection/>
    </xf>
    <xf numFmtId="0" fontId="88" fillId="31" borderId="19" xfId="116" applyFont="1" applyFill="1" applyBorder="1" applyAlignment="1">
      <alignment horizontal="center" vertical="center" wrapText="1"/>
      <protection/>
    </xf>
    <xf numFmtId="0" fontId="81" fillId="31" borderId="9" xfId="0" applyFont="1" applyFill="1" applyBorder="1" applyAlignment="1">
      <alignment horizontal="center" vertical="top" wrapText="1"/>
    </xf>
    <xf numFmtId="49" fontId="36" fillId="31" borderId="9" xfId="115" applyNumberFormat="1" applyFont="1" applyFill="1" applyBorder="1" applyAlignment="1">
      <alignment horizontal="center" vertical="center"/>
      <protection/>
    </xf>
    <xf numFmtId="0" fontId="81" fillId="31" borderId="9" xfId="115" applyFont="1" applyFill="1" applyBorder="1" applyAlignment="1">
      <alignment horizontal="right"/>
      <protection/>
    </xf>
    <xf numFmtId="3" fontId="36" fillId="31" borderId="9" xfId="115" applyNumberFormat="1" applyFont="1" applyFill="1" applyBorder="1" applyAlignment="1">
      <alignment horizontal="center"/>
      <protection/>
    </xf>
    <xf numFmtId="0" fontId="88" fillId="0" borderId="19" xfId="116" applyFont="1" applyBorder="1" applyAlignment="1">
      <alignment horizontal="center" vertical="center" wrapText="1"/>
      <protection/>
    </xf>
    <xf numFmtId="0" fontId="81" fillId="0" borderId="9" xfId="0" applyFont="1" applyFill="1" applyBorder="1" applyAlignment="1">
      <alignment horizontal="center" vertical="center" wrapText="1"/>
    </xf>
    <xf numFmtId="0" fontId="36" fillId="0" borderId="19" xfId="115" applyFont="1" applyBorder="1" applyAlignment="1">
      <alignment horizontal="left" vertical="center" wrapText="1"/>
      <protection/>
    </xf>
    <xf numFmtId="49" fontId="36" fillId="0" borderId="19" xfId="115" applyNumberFormat="1" applyFont="1" applyBorder="1" applyAlignment="1">
      <alignment horizontal="left" vertical="center"/>
      <protection/>
    </xf>
    <xf numFmtId="0" fontId="80" fillId="31" borderId="0" xfId="0" applyFont="1" applyFill="1" applyAlignment="1">
      <alignment vertical="top" wrapText="1"/>
    </xf>
    <xf numFmtId="49" fontId="36" fillId="31" borderId="19" xfId="115" applyNumberFormat="1" applyFont="1" applyFill="1" applyBorder="1" applyAlignment="1">
      <alignment horizontal="left" vertical="center"/>
      <protection/>
    </xf>
    <xf numFmtId="0" fontId="81" fillId="31" borderId="9" xfId="116" applyFont="1" applyFill="1" applyBorder="1" applyAlignment="1">
      <alignment horizontal="center" vertical="center" wrapText="1"/>
      <protection/>
    </xf>
    <xf numFmtId="49" fontId="36" fillId="0" borderId="45" xfId="115" applyNumberFormat="1" applyFont="1" applyBorder="1" applyAlignment="1">
      <alignment horizontal="left" vertical="center"/>
      <protection/>
    </xf>
    <xf numFmtId="49" fontId="36" fillId="31" borderId="45" xfId="115" applyNumberFormat="1" applyFont="1" applyFill="1" applyBorder="1" applyAlignment="1">
      <alignment horizontal="left" vertical="center"/>
      <protection/>
    </xf>
    <xf numFmtId="49" fontId="36" fillId="31" borderId="44" xfId="115" applyNumberFormat="1" applyFont="1" applyFill="1" applyBorder="1" applyAlignment="1">
      <alignment horizontal="left" vertical="center"/>
      <protection/>
    </xf>
    <xf numFmtId="49" fontId="36" fillId="0" borderId="47" xfId="115" applyNumberFormat="1" applyFont="1" applyBorder="1" applyAlignment="1">
      <alignment horizontal="left" vertical="center"/>
      <protection/>
    </xf>
    <xf numFmtId="0" fontId="88" fillId="31" borderId="48" xfId="116" applyFont="1" applyFill="1" applyBorder="1" applyAlignment="1">
      <alignment horizontal="center" vertical="center" wrapText="1"/>
      <protection/>
    </xf>
    <xf numFmtId="49" fontId="36" fillId="31" borderId="9" xfId="115" applyNumberFormat="1" applyFont="1" applyFill="1" applyBorder="1" applyAlignment="1">
      <alignment horizontal="left" vertical="center"/>
      <protection/>
    </xf>
    <xf numFmtId="0" fontId="88" fillId="0" borderId="49" xfId="116" applyFont="1" applyBorder="1" applyAlignment="1">
      <alignment horizontal="center" vertical="center" wrapText="1"/>
      <protection/>
    </xf>
    <xf numFmtId="49" fontId="36" fillId="0" borderId="0" xfId="115" applyNumberFormat="1" applyFont="1" applyBorder="1" applyAlignment="1">
      <alignment horizontal="left" vertical="center"/>
      <protection/>
    </xf>
    <xf numFmtId="0" fontId="27" fillId="0" borderId="9" xfId="117" applyFont="1" applyFill="1" applyBorder="1" applyAlignment="1">
      <alignment horizontal="center"/>
      <protection/>
    </xf>
    <xf numFmtId="3" fontId="27" fillId="0" borderId="9" xfId="116" applyNumberFormat="1" applyFont="1" applyFill="1" applyBorder="1" applyAlignment="1">
      <alignment horizontal="center" wrapText="1"/>
      <protection/>
    </xf>
    <xf numFmtId="217" fontId="27" fillId="0" borderId="9" xfId="115" applyNumberFormat="1" applyFont="1" applyFill="1" applyBorder="1" applyAlignment="1">
      <alignment horizontal="center"/>
      <protection/>
    </xf>
    <xf numFmtId="3" fontId="36" fillId="31" borderId="9" xfId="115" applyNumberFormat="1" applyFont="1" applyFill="1" applyBorder="1" applyAlignment="1">
      <alignment vertical="center"/>
      <protection/>
    </xf>
    <xf numFmtId="3" fontId="27" fillId="31" borderId="9" xfId="115" applyNumberFormat="1" applyFont="1" applyFill="1" applyBorder="1" applyAlignment="1">
      <alignment vertical="center"/>
      <protection/>
    </xf>
    <xf numFmtId="3" fontId="27" fillId="31" borderId="9" xfId="116" applyNumberFormat="1" applyFont="1" applyFill="1" applyBorder="1" applyAlignment="1">
      <alignment vertical="center" wrapText="1"/>
      <protection/>
    </xf>
    <xf numFmtId="0" fontId="81" fillId="31" borderId="9" xfId="116" applyFont="1" applyFill="1" applyBorder="1" applyAlignment="1">
      <alignment vertical="center" wrapText="1"/>
      <protection/>
    </xf>
    <xf numFmtId="0" fontId="83" fillId="31" borderId="50" xfId="116" applyFont="1" applyFill="1" applyBorder="1" applyAlignment="1">
      <alignment horizontal="center" vertical="center" wrapText="1"/>
      <protection/>
    </xf>
    <xf numFmtId="0" fontId="36" fillId="31" borderId="36" xfId="116" applyFont="1" applyFill="1" applyBorder="1" applyAlignment="1">
      <alignment horizontal="center" vertical="center" wrapText="1"/>
      <protection/>
    </xf>
    <xf numFmtId="0" fontId="83" fillId="31" borderId="36" xfId="116" applyFont="1" applyFill="1" applyBorder="1" applyAlignment="1">
      <alignment horizontal="center" vertical="center" wrapText="1"/>
      <protection/>
    </xf>
    <xf numFmtId="0" fontId="49" fillId="31" borderId="51" xfId="112" applyFont="1" applyFill="1" applyBorder="1" applyAlignment="1">
      <alignment/>
      <protection/>
    </xf>
    <xf numFmtId="0" fontId="49" fillId="31" borderId="21" xfId="112" applyFont="1" applyFill="1" applyBorder="1" applyAlignment="1">
      <alignment/>
      <protection/>
    </xf>
    <xf numFmtId="0" fontId="49" fillId="31" borderId="35" xfId="112" applyFont="1" applyFill="1" applyBorder="1" applyAlignment="1">
      <alignment/>
      <protection/>
    </xf>
    <xf numFmtId="0" fontId="83" fillId="31" borderId="52" xfId="116" applyFont="1" applyFill="1" applyBorder="1" applyAlignment="1">
      <alignment horizontal="center" vertical="center" wrapText="1"/>
      <protection/>
    </xf>
    <xf numFmtId="0" fontId="84" fillId="31" borderId="19" xfId="116" applyFont="1" applyFill="1" applyBorder="1" applyAlignment="1">
      <alignment horizontal="center" vertical="center" wrapText="1"/>
      <protection/>
    </xf>
    <xf numFmtId="0" fontId="84" fillId="31" borderId="9" xfId="116" applyFont="1" applyFill="1" applyBorder="1" applyAlignment="1">
      <alignment horizontal="center" vertical="center" wrapText="1"/>
      <protection/>
    </xf>
    <xf numFmtId="0" fontId="83" fillId="31" borderId="17" xfId="116" applyFont="1" applyFill="1" applyBorder="1" applyAlignment="1">
      <alignment horizontal="center" vertical="center" wrapText="1"/>
      <protection/>
    </xf>
    <xf numFmtId="0" fontId="84" fillId="31" borderId="53" xfId="116" applyFont="1" applyFill="1" applyBorder="1" applyAlignment="1">
      <alignment horizontal="center" vertical="center" wrapText="1"/>
      <protection/>
    </xf>
    <xf numFmtId="0" fontId="84" fillId="31" borderId="13" xfId="116" applyFont="1" applyFill="1" applyBorder="1" applyAlignment="1">
      <alignment horizontal="center" vertical="center" wrapText="1"/>
      <protection/>
    </xf>
    <xf numFmtId="0" fontId="84" fillId="31" borderId="26" xfId="116" applyFont="1" applyFill="1" applyBorder="1" applyAlignment="1">
      <alignment horizontal="center" vertical="center" wrapText="1"/>
      <protection/>
    </xf>
    <xf numFmtId="0" fontId="83" fillId="31" borderId="54" xfId="116" applyFont="1" applyFill="1" applyBorder="1" applyAlignment="1">
      <alignment horizontal="center" vertical="center" wrapText="1"/>
      <protection/>
    </xf>
    <xf numFmtId="0" fontId="83" fillId="31" borderId="15" xfId="116" applyFont="1" applyFill="1" applyBorder="1" applyAlignment="1">
      <alignment vertical="center" wrapText="1"/>
      <protection/>
    </xf>
    <xf numFmtId="0" fontId="83" fillId="31" borderId="47" xfId="116" applyFont="1" applyFill="1" applyBorder="1" applyAlignment="1">
      <alignment vertical="center" wrapText="1"/>
      <protection/>
    </xf>
    <xf numFmtId="0" fontId="83" fillId="31" borderId="44" xfId="116" applyFont="1" applyFill="1" applyBorder="1" applyAlignment="1">
      <alignment vertical="center" wrapText="1"/>
      <protection/>
    </xf>
    <xf numFmtId="3" fontId="3" fillId="27" borderId="9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184" fontId="3" fillId="30" borderId="0" xfId="53" applyNumberFormat="1" applyFont="1" applyFill="1" applyBorder="1" applyAlignment="1">
      <alignment vertical="center" wrapText="1"/>
    </xf>
    <xf numFmtId="0" fontId="3" fillId="30" borderId="0" xfId="113" applyFont="1" applyFill="1" applyBorder="1" applyAlignment="1">
      <alignment horizontal="center" vertical="center" wrapText="1"/>
      <protection/>
    </xf>
    <xf numFmtId="0" fontId="1" fillId="30" borderId="0" xfId="113" applyFont="1" applyFill="1" applyBorder="1" applyAlignment="1">
      <alignment horizontal="center" vertical="center" wrapText="1"/>
      <protection/>
    </xf>
    <xf numFmtId="0" fontId="0" fillId="30" borderId="0" xfId="113" applyFill="1" applyBorder="1" applyAlignment="1">
      <alignment vertical="center" wrapText="1"/>
      <protection/>
    </xf>
    <xf numFmtId="0" fontId="3" fillId="30" borderId="0" xfId="113" applyFont="1" applyFill="1" applyBorder="1" applyAlignment="1">
      <alignment vertical="center" wrapText="1"/>
      <protection/>
    </xf>
    <xf numFmtId="0" fontId="27" fillId="0" borderId="0" xfId="0" applyFont="1" applyFill="1" applyBorder="1" applyAlignment="1" applyProtection="1">
      <alignment/>
      <protection/>
    </xf>
    <xf numFmtId="0" fontId="68" fillId="0" borderId="9" xfId="0" applyFont="1" applyBorder="1" applyAlignment="1">
      <alignment wrapText="1"/>
    </xf>
    <xf numFmtId="0" fontId="68" fillId="0" borderId="9" xfId="0" applyFont="1" applyFill="1" applyBorder="1" applyAlignment="1">
      <alignment horizontal="left" vertical="center"/>
    </xf>
    <xf numFmtId="0" fontId="68" fillId="0" borderId="9" xfId="0" applyFont="1" applyFill="1" applyBorder="1" applyAlignment="1" applyProtection="1">
      <alignment wrapText="1"/>
      <protection/>
    </xf>
    <xf numFmtId="0" fontId="2" fillId="0" borderId="45" xfId="115" applyFont="1" applyBorder="1" applyAlignment="1">
      <alignment horizontal="left" vertical="center" wrapText="1"/>
      <protection/>
    </xf>
    <xf numFmtId="0" fontId="0" fillId="0" borderId="9" xfId="0" applyBorder="1" applyAlignment="1">
      <alignment wrapText="1"/>
    </xf>
    <xf numFmtId="0" fontId="3" fillId="27" borderId="9" xfId="115" applyFont="1" applyFill="1" applyBorder="1" applyAlignment="1">
      <alignment horizontal="left" vertical="center"/>
      <protection/>
    </xf>
    <xf numFmtId="3" fontId="3" fillId="27" borderId="9" xfId="115" applyNumberFormat="1" applyFont="1" applyFill="1" applyBorder="1" applyAlignment="1">
      <alignment horizontal="left" vertical="center"/>
      <protection/>
    </xf>
    <xf numFmtId="3" fontId="3" fillId="26" borderId="9" xfId="115" applyNumberFormat="1" applyFont="1" applyFill="1" applyBorder="1" applyAlignment="1">
      <alignment horizontal="left" vertical="center"/>
      <protection/>
    </xf>
    <xf numFmtId="0" fontId="81" fillId="0" borderId="9" xfId="0" applyFont="1" applyFill="1" applyBorder="1" applyAlignment="1">
      <alignment horizontal="center" vertical="top" wrapText="1"/>
    </xf>
    <xf numFmtId="3" fontId="3" fillId="0" borderId="9" xfId="115" applyNumberFormat="1" applyFont="1" applyFill="1" applyBorder="1" applyAlignment="1">
      <alignment/>
      <protection/>
    </xf>
    <xf numFmtId="3" fontId="27" fillId="0" borderId="9" xfId="115" applyNumberFormat="1" applyFont="1" applyFill="1" applyBorder="1" applyAlignment="1">
      <alignment/>
      <protection/>
    </xf>
    <xf numFmtId="3" fontId="27" fillId="0" borderId="9" xfId="115" applyNumberFormat="1" applyFont="1" applyFill="1" applyBorder="1" applyAlignment="1">
      <alignment horizontal="center"/>
      <protection/>
    </xf>
    <xf numFmtId="0" fontId="0" fillId="0" borderId="9" xfId="0" applyFont="1" applyBorder="1" applyAlignment="1">
      <alignment wrapText="1"/>
    </xf>
    <xf numFmtId="3" fontId="3" fillId="0" borderId="9" xfId="115" applyNumberFormat="1" applyFont="1" applyFill="1" applyBorder="1" applyAlignment="1">
      <alignment horizontal="center"/>
      <protection/>
    </xf>
    <xf numFmtId="3" fontId="27" fillId="0" borderId="9" xfId="0" applyNumberFormat="1" applyFont="1" applyFill="1" applyBorder="1" applyAlignment="1">
      <alignment/>
    </xf>
    <xf numFmtId="3" fontId="27" fillId="31" borderId="9" xfId="115" applyNumberFormat="1" applyFont="1" applyFill="1" applyBorder="1" applyAlignment="1">
      <alignment/>
      <protection/>
    </xf>
    <xf numFmtId="3" fontId="3" fillId="31" borderId="9" xfId="115" applyNumberFormat="1" applyFont="1" applyFill="1" applyBorder="1" applyAlignment="1">
      <alignment/>
      <protection/>
    </xf>
    <xf numFmtId="3" fontId="27" fillId="0" borderId="9" xfId="116" applyNumberFormat="1" applyFont="1" applyFill="1" applyBorder="1" applyAlignment="1">
      <alignment wrapText="1"/>
      <protection/>
    </xf>
    <xf numFmtId="9" fontId="27" fillId="0" borderId="9" xfId="127" applyFont="1" applyFill="1" applyBorder="1" applyAlignment="1">
      <alignment horizontal="center" wrapText="1"/>
    </xf>
    <xf numFmtId="9" fontId="27" fillId="31" borderId="9" xfId="127" applyFont="1" applyFill="1" applyBorder="1" applyAlignment="1">
      <alignment horizontal="center" wrapText="1"/>
    </xf>
    <xf numFmtId="9" fontId="27" fillId="26" borderId="9" xfId="127" applyFont="1" applyFill="1" applyBorder="1" applyAlignment="1">
      <alignment horizontal="center" wrapText="1"/>
    </xf>
    <xf numFmtId="0" fontId="70" fillId="29" borderId="55" xfId="0" applyFont="1" applyFill="1" applyBorder="1" applyAlignment="1">
      <alignment horizontal="center" vertical="center"/>
    </xf>
    <xf numFmtId="0" fontId="70" fillId="29" borderId="56" xfId="0" applyFont="1" applyFill="1" applyBorder="1" applyAlignment="1">
      <alignment horizontal="center" vertical="center"/>
    </xf>
    <xf numFmtId="0" fontId="2" fillId="0" borderId="57" xfId="117" applyFont="1" applyFill="1" applyBorder="1" applyAlignment="1">
      <alignment horizontal="center" vertical="center" wrapText="1"/>
      <protection/>
    </xf>
    <xf numFmtId="0" fontId="2" fillId="0" borderId="49" xfId="117" applyFont="1" applyFill="1" applyBorder="1" applyAlignment="1">
      <alignment horizontal="center" vertical="center" wrapText="1"/>
      <protection/>
    </xf>
    <xf numFmtId="0" fontId="2" fillId="0" borderId="5" xfId="117" applyFont="1" applyFill="1" applyBorder="1" applyAlignment="1">
      <alignment horizontal="center" vertical="center" wrapText="1"/>
      <protection/>
    </xf>
    <xf numFmtId="0" fontId="2" fillId="0" borderId="25" xfId="117" applyFont="1" applyFill="1" applyBorder="1" applyAlignment="1">
      <alignment horizontal="center" vertical="center" wrapText="1"/>
      <protection/>
    </xf>
    <xf numFmtId="0" fontId="2" fillId="0" borderId="53" xfId="117" applyFont="1" applyFill="1" applyBorder="1" applyAlignment="1">
      <alignment horizontal="center" vertical="center" wrapText="1"/>
      <protection/>
    </xf>
    <xf numFmtId="0" fontId="2" fillId="0" borderId="26" xfId="117" applyFont="1" applyFill="1" applyBorder="1" applyAlignment="1">
      <alignment horizontal="center" vertical="center" wrapText="1"/>
      <protection/>
    </xf>
    <xf numFmtId="0" fontId="2" fillId="27" borderId="15" xfId="117" applyFont="1" applyFill="1" applyBorder="1" applyAlignment="1">
      <alignment horizontal="center"/>
      <protection/>
    </xf>
    <xf numFmtId="0" fontId="2" fillId="27" borderId="44" xfId="117" applyFont="1" applyFill="1" applyBorder="1" applyAlignment="1">
      <alignment horizontal="center"/>
      <protection/>
    </xf>
    <xf numFmtId="0" fontId="2" fillId="0" borderId="18" xfId="117" applyFont="1" applyFill="1" applyBorder="1" applyAlignment="1">
      <alignment horizontal="center" vertical="center" wrapText="1"/>
      <protection/>
    </xf>
    <xf numFmtId="0" fontId="2" fillId="0" borderId="17" xfId="117" applyFont="1" applyFill="1" applyBorder="1" applyAlignment="1">
      <alignment horizontal="center" vertical="center" wrapText="1"/>
      <protection/>
    </xf>
    <xf numFmtId="0" fontId="2" fillId="0" borderId="58" xfId="117" applyFont="1" applyFill="1" applyBorder="1" applyAlignment="1">
      <alignment horizontal="center" vertical="center" wrapText="1"/>
      <protection/>
    </xf>
    <xf numFmtId="0" fontId="3" fillId="27" borderId="15" xfId="117" applyFont="1" applyFill="1" applyBorder="1" applyAlignment="1">
      <alignment horizontal="center"/>
      <protection/>
    </xf>
    <xf numFmtId="0" fontId="3" fillId="27" borderId="44" xfId="117" applyFont="1" applyFill="1" applyBorder="1" applyAlignment="1">
      <alignment horizontal="center"/>
      <protection/>
    </xf>
    <xf numFmtId="0" fontId="1" fillId="0" borderId="4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2" fillId="0" borderId="9" xfId="115" applyFont="1" applyBorder="1" applyAlignment="1">
      <alignment horizontal="center" vertical="center" wrapText="1"/>
      <protection/>
    </xf>
    <xf numFmtId="0" fontId="2" fillId="0" borderId="9" xfId="115" applyFont="1" applyFill="1" applyBorder="1" applyAlignment="1">
      <alignment horizontal="center" vertical="center" wrapText="1"/>
      <protection/>
    </xf>
    <xf numFmtId="0" fontId="70" fillId="0" borderId="61" xfId="115" applyFont="1" applyFill="1" applyBorder="1" applyAlignment="1">
      <alignment horizontal="left" vertical="center"/>
      <protection/>
    </xf>
    <xf numFmtId="0" fontId="70" fillId="0" borderId="62" xfId="115" applyFont="1" applyFill="1" applyBorder="1" applyAlignment="1">
      <alignment horizontal="left" vertical="center"/>
      <protection/>
    </xf>
    <xf numFmtId="0" fontId="2" fillId="0" borderId="50" xfId="115" applyFont="1" applyBorder="1" applyAlignment="1">
      <alignment horizontal="left" vertical="center" wrapText="1"/>
      <protection/>
    </xf>
    <xf numFmtId="0" fontId="2" fillId="0" borderId="19" xfId="115" applyFont="1" applyBorder="1" applyAlignment="1">
      <alignment horizontal="left" vertical="center" wrapText="1"/>
      <protection/>
    </xf>
    <xf numFmtId="0" fontId="2" fillId="0" borderId="51" xfId="115" applyFont="1" applyBorder="1" applyAlignment="1">
      <alignment horizontal="left" vertical="center" wrapText="1"/>
      <protection/>
    </xf>
    <xf numFmtId="0" fontId="2" fillId="0" borderId="15" xfId="115" applyFont="1" applyBorder="1" applyAlignment="1">
      <alignment horizontal="left" vertical="center" wrapText="1"/>
      <protection/>
    </xf>
    <xf numFmtId="0" fontId="70" fillId="26" borderId="9" xfId="115" applyFont="1" applyFill="1" applyBorder="1" applyAlignment="1">
      <alignment horizontal="center" vertical="center" wrapText="1"/>
      <protection/>
    </xf>
    <xf numFmtId="0" fontId="70" fillId="0" borderId="63" xfId="115" applyFont="1" applyBorder="1" applyAlignment="1">
      <alignment horizontal="center"/>
      <protection/>
    </xf>
    <xf numFmtId="0" fontId="3" fillId="0" borderId="63" xfId="115" applyFont="1" applyBorder="1" applyAlignment="1">
      <alignment horizontal="center"/>
      <protection/>
    </xf>
    <xf numFmtId="0" fontId="70" fillId="0" borderId="9" xfId="115" applyFont="1" applyBorder="1" applyAlignment="1">
      <alignment horizontal="center"/>
      <protection/>
    </xf>
    <xf numFmtId="0" fontId="36" fillId="0" borderId="57" xfId="117" applyFont="1" applyFill="1" applyBorder="1" applyAlignment="1">
      <alignment horizontal="center" vertical="center" wrapText="1"/>
      <protection/>
    </xf>
    <xf numFmtId="0" fontId="36" fillId="0" borderId="49" xfId="117" applyFont="1" applyFill="1" applyBorder="1" applyAlignment="1">
      <alignment horizontal="center" vertical="center" wrapText="1"/>
      <protection/>
    </xf>
    <xf numFmtId="0" fontId="36" fillId="0" borderId="5" xfId="117" applyFont="1" applyFill="1" applyBorder="1" applyAlignment="1">
      <alignment horizontal="center" vertical="center" wrapText="1"/>
      <protection/>
    </xf>
    <xf numFmtId="0" fontId="36" fillId="0" borderId="25" xfId="117" applyFont="1" applyFill="1" applyBorder="1" applyAlignment="1">
      <alignment horizontal="center" vertical="center" wrapText="1"/>
      <protection/>
    </xf>
    <xf numFmtId="0" fontId="36" fillId="0" borderId="53" xfId="117" applyFont="1" applyFill="1" applyBorder="1" applyAlignment="1">
      <alignment horizontal="center" vertical="center" wrapText="1"/>
      <protection/>
    </xf>
    <xf numFmtId="0" fontId="36" fillId="0" borderId="26" xfId="117" applyFont="1" applyFill="1" applyBorder="1" applyAlignment="1">
      <alignment horizontal="center" vertical="center" wrapText="1"/>
      <protection/>
    </xf>
    <xf numFmtId="0" fontId="36" fillId="27" borderId="15" xfId="117" applyFont="1" applyFill="1" applyBorder="1" applyAlignment="1">
      <alignment horizontal="center"/>
      <protection/>
    </xf>
    <xf numFmtId="0" fontId="36" fillId="27" borderId="44" xfId="117" applyFont="1" applyFill="1" applyBorder="1" applyAlignment="1">
      <alignment horizontal="center"/>
      <protection/>
    </xf>
    <xf numFmtId="0" fontId="36" fillId="0" borderId="18" xfId="117" applyFont="1" applyFill="1" applyBorder="1" applyAlignment="1">
      <alignment horizontal="center" vertical="center" wrapText="1"/>
      <protection/>
    </xf>
    <xf numFmtId="0" fontId="36" fillId="0" borderId="17" xfId="117" applyFont="1" applyFill="1" applyBorder="1" applyAlignment="1">
      <alignment horizontal="center" vertical="center" wrapText="1"/>
      <protection/>
    </xf>
    <xf numFmtId="0" fontId="36" fillId="0" borderId="58" xfId="117" applyFont="1" applyFill="1" applyBorder="1" applyAlignment="1">
      <alignment horizontal="center" vertical="center" wrapText="1"/>
      <protection/>
    </xf>
    <xf numFmtId="0" fontId="27" fillId="27" borderId="15" xfId="117" applyFont="1" applyFill="1" applyBorder="1" applyAlignment="1">
      <alignment horizontal="center"/>
      <protection/>
    </xf>
    <xf numFmtId="0" fontId="27" fillId="27" borderId="44" xfId="117" applyFont="1" applyFill="1" applyBorder="1" applyAlignment="1">
      <alignment horizontal="center"/>
      <protection/>
    </xf>
    <xf numFmtId="0" fontId="2" fillId="0" borderId="28" xfId="113" applyFont="1" applyFill="1" applyBorder="1" applyAlignment="1">
      <alignment horizontal="center" vertical="center" wrapText="1"/>
      <protection/>
    </xf>
    <xf numFmtId="0" fontId="2" fillId="0" borderId="17" xfId="113" applyFont="1" applyFill="1" applyBorder="1" applyAlignment="1">
      <alignment horizontal="center" vertical="center" wrapText="1"/>
      <protection/>
    </xf>
    <xf numFmtId="0" fontId="2" fillId="0" borderId="64" xfId="113" applyFont="1" applyFill="1" applyBorder="1" applyAlignment="1">
      <alignment horizontal="center" vertical="center" wrapText="1"/>
      <protection/>
    </xf>
    <xf numFmtId="0" fontId="2" fillId="0" borderId="59" xfId="113" applyFont="1" applyFill="1" applyBorder="1" applyAlignment="1">
      <alignment horizontal="center" vertical="center" wrapText="1"/>
      <protection/>
    </xf>
    <xf numFmtId="0" fontId="2" fillId="0" borderId="32" xfId="113" applyFont="1" applyFill="1" applyBorder="1" applyAlignment="1">
      <alignment horizontal="center" vertical="center" wrapText="1"/>
      <protection/>
    </xf>
    <xf numFmtId="0" fontId="2" fillId="0" borderId="65" xfId="113" applyFont="1" applyFill="1" applyBorder="1" applyAlignment="1">
      <alignment horizontal="center" vertical="center" wrapText="1"/>
      <protection/>
    </xf>
  </cellXfs>
  <cellStyles count="158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10" xfId="104"/>
    <cellStyle name="Normal 11" xfId="105"/>
    <cellStyle name="Normal 12" xfId="106"/>
    <cellStyle name="Normal 13" xfId="107"/>
    <cellStyle name="Normal 14" xfId="108"/>
    <cellStyle name="Normal 15" xfId="109"/>
    <cellStyle name="Normal 16" xfId="110"/>
    <cellStyle name="Normal 2" xfId="111"/>
    <cellStyle name="Normal 2 2" xfId="112"/>
    <cellStyle name="Normal 2 6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 Table" xfId="121"/>
    <cellStyle name="Note" xfId="122"/>
    <cellStyle name="Output" xfId="123"/>
    <cellStyle name="Output Amounts" xfId="124"/>
    <cellStyle name="Percent" xfId="125"/>
    <cellStyle name="Percent [2]" xfId="126"/>
    <cellStyle name="Percent 5" xfId="127"/>
    <cellStyle name="percentage difference" xfId="128"/>
    <cellStyle name="percentage difference one decimal" xfId="129"/>
    <cellStyle name="percentage difference zero decimal" xfId="130"/>
    <cellStyle name="Pevný" xfId="131"/>
    <cellStyle name="Presentation" xfId="132"/>
    <cellStyle name="Proj" xfId="133"/>
    <cellStyle name="Publication" xfId="134"/>
    <cellStyle name="STYL1 - Style1" xfId="135"/>
    <cellStyle name="Style 1" xfId="136"/>
    <cellStyle name="Text" xfId="137"/>
    <cellStyle name="Title" xfId="138"/>
    <cellStyle name="Total" xfId="139"/>
    <cellStyle name="Warning Text" xfId="140"/>
    <cellStyle name="WebAnchor1" xfId="141"/>
    <cellStyle name="WebAnchor2" xfId="142"/>
    <cellStyle name="WebAnchor3" xfId="143"/>
    <cellStyle name="WebAnchor4" xfId="144"/>
    <cellStyle name="WebAnchor5" xfId="145"/>
    <cellStyle name="WebAnchor6" xfId="146"/>
    <cellStyle name="WebAnchor7" xfId="147"/>
    <cellStyle name="Webexclude" xfId="148"/>
    <cellStyle name="WebFN" xfId="149"/>
    <cellStyle name="WebFN1" xfId="150"/>
    <cellStyle name="WebFN2" xfId="151"/>
    <cellStyle name="WebFN3" xfId="152"/>
    <cellStyle name="WebFN4" xfId="153"/>
    <cellStyle name="WebHR" xfId="154"/>
    <cellStyle name="WebIndent1" xfId="155"/>
    <cellStyle name="WebIndent1wFN3" xfId="156"/>
    <cellStyle name="WebIndent2" xfId="157"/>
    <cellStyle name="WebNoBR" xfId="158"/>
    <cellStyle name="Záhlaví 1" xfId="159"/>
    <cellStyle name="Záhlaví 2" xfId="160"/>
    <cellStyle name="zero" xfId="161"/>
    <cellStyle name="ДАТА" xfId="162"/>
    <cellStyle name="ДЕНЕЖНЫЙ_BOPENGC" xfId="163"/>
    <cellStyle name="ЗАГОЛОВОК1" xfId="164"/>
    <cellStyle name="ЗАГОЛОВОК2" xfId="165"/>
    <cellStyle name="ИТОГОВЫЙ" xfId="166"/>
    <cellStyle name="Обычный_BOPENGC" xfId="167"/>
    <cellStyle name="ПРОЦЕНТНЫЙ_BOPENGC" xfId="168"/>
    <cellStyle name="ТЕКСТ" xfId="169"/>
    <cellStyle name="ФИКСИРОВАННЫЙ" xfId="170"/>
    <cellStyle name="ФИНАНСОВЫЙ_BOPENGC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J108"/>
  <sheetViews>
    <sheetView zoomScalePageLayoutView="0" workbookViewId="0" topLeftCell="A64">
      <selection activeCell="H84" sqref="H84"/>
    </sheetView>
  </sheetViews>
  <sheetFormatPr defaultColWidth="9.140625" defaultRowHeight="12.75"/>
  <cols>
    <col min="1" max="1" width="9.7109375" style="10" customWidth="1"/>
    <col min="2" max="2" width="33.8515625" style="0" customWidth="1"/>
    <col min="3" max="3" width="12.140625" style="0" customWidth="1"/>
    <col min="4" max="4" width="11.421875" style="10" customWidth="1"/>
    <col min="5" max="6" width="11.57421875" style="10" customWidth="1"/>
    <col min="7" max="7" width="13.140625" style="10" customWidth="1"/>
    <col min="8" max="8" width="11.140625" style="10" customWidth="1"/>
    <col min="9" max="9" width="10.57421875" style="30" customWidth="1"/>
  </cols>
  <sheetData>
    <row r="2" spans="1:9" s="9" customFormat="1" ht="15.75">
      <c r="A2" s="39" t="s">
        <v>148</v>
      </c>
      <c r="D2" s="14"/>
      <c r="E2" s="14"/>
      <c r="F2" s="14"/>
      <c r="G2" s="14"/>
      <c r="H2" s="14"/>
      <c r="I2" s="25"/>
    </row>
    <row r="3" spans="1:9" ht="13.5" thickBot="1">
      <c r="A3" s="11"/>
      <c r="B3" s="1"/>
      <c r="C3" s="1"/>
      <c r="D3" s="11"/>
      <c r="E3" s="11"/>
      <c r="F3" s="17"/>
      <c r="G3" s="18"/>
      <c r="H3" s="15"/>
      <c r="I3" s="26" t="s">
        <v>30</v>
      </c>
    </row>
    <row r="4" spans="1:9" s="23" customFormat="1" ht="12.75">
      <c r="A4" s="19"/>
      <c r="B4" s="6"/>
      <c r="C4" s="6"/>
      <c r="D4" s="20"/>
      <c r="E4" s="20"/>
      <c r="F4" s="21"/>
      <c r="G4" s="21"/>
      <c r="H4" s="22"/>
      <c r="I4" s="27"/>
    </row>
    <row r="5" spans="1:9" ht="12.75">
      <c r="A5" s="12" t="s">
        <v>21</v>
      </c>
      <c r="B5" s="57" t="s">
        <v>43</v>
      </c>
      <c r="C5" s="41"/>
      <c r="D5" s="41"/>
      <c r="E5" s="41"/>
      <c r="F5" s="41"/>
      <c r="G5" s="42"/>
      <c r="H5" s="5" t="s">
        <v>22</v>
      </c>
      <c r="I5" s="34"/>
    </row>
    <row r="6" spans="1:9" ht="12.75">
      <c r="A6" s="12" t="s">
        <v>0</v>
      </c>
      <c r="B6" s="40">
        <v>4220</v>
      </c>
      <c r="C6" s="43"/>
      <c r="D6" s="43"/>
      <c r="E6" s="43"/>
      <c r="F6" s="43"/>
      <c r="G6" s="44"/>
      <c r="H6" s="5" t="s">
        <v>32</v>
      </c>
      <c r="I6" s="34"/>
    </row>
    <row r="7" spans="1:9" s="32" customFormat="1" ht="12.75">
      <c r="A7" s="257" t="s">
        <v>36</v>
      </c>
      <c r="B7" s="264" t="s">
        <v>31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24</v>
      </c>
      <c r="H7" s="8" t="s">
        <v>34</v>
      </c>
      <c r="I7" s="28" t="s">
        <v>35</v>
      </c>
    </row>
    <row r="8" spans="1:9" s="33" customFormat="1" ht="12.75">
      <c r="A8" s="258"/>
      <c r="B8" s="265"/>
      <c r="C8" s="7" t="s">
        <v>5</v>
      </c>
      <c r="D8" s="7" t="s">
        <v>23</v>
      </c>
      <c r="E8" s="7" t="s">
        <v>29</v>
      </c>
      <c r="F8" s="7" t="s">
        <v>29</v>
      </c>
      <c r="G8" s="7" t="s">
        <v>29</v>
      </c>
      <c r="H8" s="7" t="s">
        <v>5</v>
      </c>
      <c r="I8" s="260" t="s">
        <v>6</v>
      </c>
    </row>
    <row r="9" spans="1:9" s="33" customFormat="1" ht="33.75">
      <c r="A9" s="259"/>
      <c r="B9" s="266"/>
      <c r="C9" s="55" t="s">
        <v>137</v>
      </c>
      <c r="D9" s="55" t="s">
        <v>138</v>
      </c>
      <c r="E9" s="55" t="s">
        <v>139</v>
      </c>
      <c r="F9" s="55" t="s">
        <v>140</v>
      </c>
      <c r="G9" s="55" t="s">
        <v>146</v>
      </c>
      <c r="H9" s="55" t="s">
        <v>149</v>
      </c>
      <c r="I9" s="261"/>
    </row>
    <row r="10" spans="1:10" ht="12.75">
      <c r="A10" s="13">
        <v>600</v>
      </c>
      <c r="B10" s="3" t="s">
        <v>7</v>
      </c>
      <c r="C10" s="213">
        <v>11933</v>
      </c>
      <c r="D10" s="45">
        <v>14930</v>
      </c>
      <c r="E10" s="45">
        <v>14930</v>
      </c>
      <c r="F10" s="45">
        <v>14900</v>
      </c>
      <c r="G10" s="45">
        <v>14900</v>
      </c>
      <c r="H10" s="45">
        <v>12105</v>
      </c>
      <c r="I10" s="46">
        <f>H10-G10</f>
        <v>-2795</v>
      </c>
      <c r="J10">
        <f>H10/G10*100%</f>
        <v>0.8124161073825503</v>
      </c>
    </row>
    <row r="11" spans="1:10" ht="12.75">
      <c r="A11" s="13">
        <v>601</v>
      </c>
      <c r="B11" s="3" t="s">
        <v>8</v>
      </c>
      <c r="C11" s="213">
        <v>2115</v>
      </c>
      <c r="D11" s="45">
        <v>2605</v>
      </c>
      <c r="E11" s="45">
        <v>2605</v>
      </c>
      <c r="F11" s="45">
        <v>2605</v>
      </c>
      <c r="G11" s="45">
        <v>2605</v>
      </c>
      <c r="H11" s="45">
        <v>2123</v>
      </c>
      <c r="I11" s="46">
        <f>H11-G11</f>
        <v>-482</v>
      </c>
      <c r="J11">
        <f>H11/G11*100%</f>
        <v>0.8149712092130518</v>
      </c>
    </row>
    <row r="12" spans="1:10" ht="12.75">
      <c r="A12" s="13">
        <v>602</v>
      </c>
      <c r="B12" s="3" t="s">
        <v>9</v>
      </c>
      <c r="C12" s="213">
        <v>0</v>
      </c>
      <c r="D12" s="45"/>
      <c r="E12" s="45"/>
      <c r="F12" s="45"/>
      <c r="G12" s="45"/>
      <c r="H12" s="45"/>
      <c r="I12" s="46">
        <f>H12-G12</f>
        <v>0</v>
      </c>
      <c r="J12" t="e">
        <f>H12/G12*100%</f>
        <v>#DIV/0!</v>
      </c>
    </row>
    <row r="13" spans="1:9" ht="12.75">
      <c r="A13" s="13">
        <v>603</v>
      </c>
      <c r="B13" s="3" t="s">
        <v>10</v>
      </c>
      <c r="C13" s="213"/>
      <c r="D13" s="45"/>
      <c r="E13" s="45"/>
      <c r="F13" s="45"/>
      <c r="G13" s="45"/>
      <c r="H13" s="45"/>
      <c r="I13" s="46"/>
    </row>
    <row r="14" spans="1:9" ht="12.75">
      <c r="A14" s="13">
        <v>604</v>
      </c>
      <c r="B14" s="3" t="s">
        <v>11</v>
      </c>
      <c r="C14" s="213"/>
      <c r="D14" s="45"/>
      <c r="E14" s="45"/>
      <c r="F14" s="45"/>
      <c r="G14" s="45"/>
      <c r="H14" s="45"/>
      <c r="I14" s="46"/>
    </row>
    <row r="15" spans="1:9" ht="12.75">
      <c r="A15" s="13">
        <v>605</v>
      </c>
      <c r="B15" s="3" t="s">
        <v>12</v>
      </c>
      <c r="C15" s="213"/>
      <c r="D15" s="45"/>
      <c r="E15" s="45"/>
      <c r="F15" s="45"/>
      <c r="G15" s="45"/>
      <c r="H15" s="45"/>
      <c r="I15" s="46"/>
    </row>
    <row r="16" spans="1:9" ht="12.75">
      <c r="A16" s="13">
        <v>606</v>
      </c>
      <c r="B16" s="3" t="s">
        <v>13</v>
      </c>
      <c r="C16" s="213">
        <v>0</v>
      </c>
      <c r="D16" s="45"/>
      <c r="E16" s="45"/>
      <c r="F16" s="45">
        <v>30</v>
      </c>
      <c r="G16" s="45">
        <v>30</v>
      </c>
      <c r="H16" s="45">
        <v>30</v>
      </c>
      <c r="I16" s="46"/>
    </row>
    <row r="17" spans="1:9" s="37" customFormat="1" ht="12.75">
      <c r="A17" s="35" t="s">
        <v>14</v>
      </c>
      <c r="B17" s="38" t="s">
        <v>15</v>
      </c>
      <c r="C17" s="47">
        <f aca="true" t="shared" si="0" ref="C17:H17">SUM(C10:C16)</f>
        <v>14048</v>
      </c>
      <c r="D17" s="47">
        <f t="shared" si="0"/>
        <v>17535</v>
      </c>
      <c r="E17" s="47">
        <f t="shared" si="0"/>
        <v>17535</v>
      </c>
      <c r="F17" s="47">
        <f t="shared" si="0"/>
        <v>17535</v>
      </c>
      <c r="G17" s="47">
        <f t="shared" si="0"/>
        <v>17535</v>
      </c>
      <c r="H17" s="47">
        <f t="shared" si="0"/>
        <v>14258</v>
      </c>
      <c r="I17" s="46"/>
    </row>
    <row r="18" spans="1:9" ht="12.75">
      <c r="A18" s="13">
        <v>230</v>
      </c>
      <c r="B18" s="3" t="s">
        <v>16</v>
      </c>
      <c r="C18" s="45"/>
      <c r="D18" s="45"/>
      <c r="E18" s="45"/>
      <c r="F18" s="45"/>
      <c r="G18" s="45"/>
      <c r="H18" s="45"/>
      <c r="I18" s="46"/>
    </row>
    <row r="19" spans="1:9" ht="12.75">
      <c r="A19" s="13">
        <v>231</v>
      </c>
      <c r="B19" s="3" t="s">
        <v>17</v>
      </c>
      <c r="C19" s="45"/>
      <c r="D19" s="45"/>
      <c r="E19" s="45"/>
      <c r="F19" s="45"/>
      <c r="G19" s="45"/>
      <c r="H19" s="45"/>
      <c r="I19" s="46"/>
    </row>
    <row r="20" spans="1:9" ht="12.75">
      <c r="A20" s="13">
        <v>232</v>
      </c>
      <c r="B20" s="3" t="s">
        <v>18</v>
      </c>
      <c r="C20" s="45"/>
      <c r="D20" s="45"/>
      <c r="E20" s="45"/>
      <c r="F20" s="45"/>
      <c r="G20" s="45"/>
      <c r="H20" s="45"/>
      <c r="I20" s="46"/>
    </row>
    <row r="21" spans="1:9" ht="21.75">
      <c r="A21" s="24" t="s">
        <v>19</v>
      </c>
      <c r="B21" s="31" t="s">
        <v>25</v>
      </c>
      <c r="C21" s="48"/>
      <c r="D21" s="48"/>
      <c r="E21" s="48"/>
      <c r="F21" s="48"/>
      <c r="G21" s="48"/>
      <c r="H21" s="48"/>
      <c r="I21" s="46"/>
    </row>
    <row r="22" spans="1:9" ht="12.75">
      <c r="A22" s="13">
        <v>230</v>
      </c>
      <c r="B22" s="3" t="s">
        <v>16</v>
      </c>
      <c r="C22" s="49"/>
      <c r="D22" s="49"/>
      <c r="E22" s="49"/>
      <c r="F22" s="49"/>
      <c r="G22" s="49"/>
      <c r="H22" s="49"/>
      <c r="I22" s="46"/>
    </row>
    <row r="23" spans="1:9" ht="12.75">
      <c r="A23" s="13">
        <v>231</v>
      </c>
      <c r="B23" s="3" t="s">
        <v>17</v>
      </c>
      <c r="C23" s="49"/>
      <c r="D23" s="49"/>
      <c r="E23" s="49"/>
      <c r="F23" s="49"/>
      <c r="G23" s="49"/>
      <c r="H23" s="49"/>
      <c r="I23" s="46"/>
    </row>
    <row r="24" spans="1:9" ht="12.75">
      <c r="A24" s="13">
        <v>232</v>
      </c>
      <c r="B24" s="3" t="s">
        <v>18</v>
      </c>
      <c r="C24" s="49"/>
      <c r="D24" s="49"/>
      <c r="E24" s="49"/>
      <c r="F24" s="49"/>
      <c r="G24" s="49"/>
      <c r="H24" s="49"/>
      <c r="I24" s="46"/>
    </row>
    <row r="25" spans="1:9" ht="12.75">
      <c r="A25" s="24" t="s">
        <v>19</v>
      </c>
      <c r="B25" s="31" t="s">
        <v>26</v>
      </c>
      <c r="C25" s="48"/>
      <c r="D25" s="48"/>
      <c r="E25" s="48"/>
      <c r="F25" s="48"/>
      <c r="G25" s="48"/>
      <c r="H25" s="48"/>
      <c r="I25" s="46"/>
    </row>
    <row r="26" spans="1:9" s="37" customFormat="1" ht="12.75">
      <c r="A26" s="35" t="s">
        <v>20</v>
      </c>
      <c r="B26" s="36" t="s">
        <v>33</v>
      </c>
      <c r="C26" s="50">
        <v>0</v>
      </c>
      <c r="D26" s="50">
        <f>SUM(D22:D25)</f>
        <v>0</v>
      </c>
      <c r="E26" s="50">
        <f>SUM(E22:E25)</f>
        <v>0</v>
      </c>
      <c r="F26" s="50">
        <f>SUM(F22:F25)</f>
        <v>0</v>
      </c>
      <c r="G26" s="50">
        <f>SUM(G22:G25)</f>
        <v>0</v>
      </c>
      <c r="H26" s="50">
        <f>SUM(H22:H25)</f>
        <v>0</v>
      </c>
      <c r="I26" s="46"/>
    </row>
    <row r="27" spans="1:9" ht="12.75">
      <c r="A27" s="262" t="s">
        <v>27</v>
      </c>
      <c r="B27" s="263"/>
      <c r="C27" s="51"/>
      <c r="D27" s="51"/>
      <c r="E27" s="51"/>
      <c r="F27" s="51"/>
      <c r="G27" s="51"/>
      <c r="H27" s="52"/>
      <c r="I27" s="53"/>
    </row>
    <row r="28" spans="1:10" s="37" customFormat="1" ht="18.75" customHeight="1" thickBot="1">
      <c r="A28" s="242" t="s">
        <v>28</v>
      </c>
      <c r="B28" s="243"/>
      <c r="C28" s="54">
        <f aca="true" t="shared" si="1" ref="C28:H28">C17+C26</f>
        <v>14048</v>
      </c>
      <c r="D28" s="54">
        <f t="shared" si="1"/>
        <v>17535</v>
      </c>
      <c r="E28" s="54">
        <f t="shared" si="1"/>
        <v>17535</v>
      </c>
      <c r="F28" s="54">
        <f t="shared" si="1"/>
        <v>17535</v>
      </c>
      <c r="G28" s="54">
        <f t="shared" si="1"/>
        <v>17535</v>
      </c>
      <c r="H28" s="54">
        <f t="shared" si="1"/>
        <v>14258</v>
      </c>
      <c r="I28" s="54"/>
      <c r="J28" s="131"/>
    </row>
    <row r="29" spans="1:9" ht="23.25" customHeight="1">
      <c r="A29" s="4"/>
      <c r="B29" s="2"/>
      <c r="C29" s="2"/>
      <c r="D29" s="16"/>
      <c r="E29" s="16"/>
      <c r="F29" s="16"/>
      <c r="G29" s="16"/>
      <c r="H29" s="16"/>
      <c r="I29" s="29"/>
    </row>
    <row r="30" spans="1:9" ht="11.25" customHeight="1">
      <c r="A30" s="244" t="s">
        <v>58</v>
      </c>
      <c r="B30" s="245"/>
      <c r="C30" s="73" t="s">
        <v>59</v>
      </c>
      <c r="D30" s="250" t="s">
        <v>126</v>
      </c>
      <c r="E30" s="251"/>
      <c r="F30" s="252" t="s">
        <v>100</v>
      </c>
      <c r="G30" s="73" t="s">
        <v>59</v>
      </c>
      <c r="H30" s="250" t="s">
        <v>141</v>
      </c>
      <c r="I30" s="251"/>
    </row>
    <row r="31" spans="1:9" ht="12.75">
      <c r="A31" s="246"/>
      <c r="B31" s="247"/>
      <c r="C31" s="73" t="s">
        <v>60</v>
      </c>
      <c r="D31" s="255"/>
      <c r="E31" s="256"/>
      <c r="F31" s="253"/>
      <c r="G31" s="73" t="s">
        <v>60</v>
      </c>
      <c r="H31" s="255"/>
      <c r="I31" s="256"/>
    </row>
    <row r="32" spans="1:9" ht="12.75">
      <c r="A32" s="248"/>
      <c r="B32" s="249"/>
      <c r="C32" s="73" t="s">
        <v>61</v>
      </c>
      <c r="D32" s="250"/>
      <c r="E32" s="251"/>
      <c r="F32" s="254"/>
      <c r="G32" s="73" t="s">
        <v>61</v>
      </c>
      <c r="H32" s="250"/>
      <c r="I32" s="251"/>
    </row>
    <row r="41" spans="1:9" ht="15.75">
      <c r="A41" s="39" t="s">
        <v>150</v>
      </c>
      <c r="B41" s="9"/>
      <c r="C41" s="9"/>
      <c r="D41" s="14"/>
      <c r="E41" s="14"/>
      <c r="F41" s="14"/>
      <c r="G41" s="14"/>
      <c r="H41" s="14"/>
      <c r="I41" s="25"/>
    </row>
    <row r="42" spans="1:9" ht="13.5" thickBot="1">
      <c r="A42" s="11"/>
      <c r="B42" s="1"/>
      <c r="C42" s="1"/>
      <c r="D42" s="11"/>
      <c r="E42" s="11"/>
      <c r="F42" s="17"/>
      <c r="G42" s="18"/>
      <c r="H42" s="15"/>
      <c r="I42" s="26" t="s">
        <v>30</v>
      </c>
    </row>
    <row r="43" spans="1:9" ht="12.75">
      <c r="A43" s="19"/>
      <c r="B43" s="6"/>
      <c r="C43" s="6"/>
      <c r="D43" s="20"/>
      <c r="E43" s="20"/>
      <c r="F43" s="21"/>
      <c r="G43" s="21"/>
      <c r="H43" s="22"/>
      <c r="I43" s="27"/>
    </row>
    <row r="44" spans="1:9" ht="12.75">
      <c r="A44" s="12" t="s">
        <v>21</v>
      </c>
      <c r="B44" s="57" t="s">
        <v>43</v>
      </c>
      <c r="C44" s="41"/>
      <c r="D44" s="41"/>
      <c r="E44" s="41"/>
      <c r="F44" s="41"/>
      <c r="G44" s="42"/>
      <c r="H44" s="5" t="s">
        <v>22</v>
      </c>
      <c r="I44" s="34"/>
    </row>
    <row r="45" spans="1:9" ht="12.75">
      <c r="A45" s="12" t="s">
        <v>0</v>
      </c>
      <c r="B45" s="40">
        <v>4260</v>
      </c>
      <c r="C45" s="43"/>
      <c r="D45" s="43"/>
      <c r="E45" s="43"/>
      <c r="F45" s="43"/>
      <c r="G45" s="44"/>
      <c r="H45" s="5" t="s">
        <v>32</v>
      </c>
      <c r="I45" s="34"/>
    </row>
    <row r="46" spans="1:9" ht="12.75">
      <c r="A46" s="257" t="s">
        <v>36</v>
      </c>
      <c r="B46" s="264" t="s">
        <v>31</v>
      </c>
      <c r="C46" s="8" t="s">
        <v>1</v>
      </c>
      <c r="D46" s="8" t="s">
        <v>2</v>
      </c>
      <c r="E46" s="8" t="s">
        <v>3</v>
      </c>
      <c r="F46" s="8" t="s">
        <v>4</v>
      </c>
      <c r="G46" s="8" t="s">
        <v>24</v>
      </c>
      <c r="H46" s="8" t="s">
        <v>34</v>
      </c>
      <c r="I46" s="28" t="s">
        <v>35</v>
      </c>
    </row>
    <row r="47" spans="1:9" ht="12.75">
      <c r="A47" s="258"/>
      <c r="B47" s="265"/>
      <c r="C47" s="7" t="s">
        <v>5</v>
      </c>
      <c r="D47" s="7" t="s">
        <v>23</v>
      </c>
      <c r="E47" s="7" t="s">
        <v>29</v>
      </c>
      <c r="F47" s="7" t="s">
        <v>29</v>
      </c>
      <c r="G47" s="7" t="s">
        <v>29</v>
      </c>
      <c r="H47" s="7" t="s">
        <v>5</v>
      </c>
      <c r="I47" s="260" t="s">
        <v>6</v>
      </c>
    </row>
    <row r="48" spans="1:9" ht="33.75">
      <c r="A48" s="259"/>
      <c r="B48" s="266"/>
      <c r="C48" s="55" t="s">
        <v>137</v>
      </c>
      <c r="D48" s="55" t="s">
        <v>138</v>
      </c>
      <c r="E48" s="55" t="s">
        <v>139</v>
      </c>
      <c r="F48" s="55" t="s">
        <v>140</v>
      </c>
      <c r="G48" s="55" t="s">
        <v>146</v>
      </c>
      <c r="H48" s="55" t="s">
        <v>147</v>
      </c>
      <c r="I48" s="261"/>
    </row>
    <row r="49" spans="1:10" ht="12.75">
      <c r="A49" s="13">
        <v>600</v>
      </c>
      <c r="B49" s="3" t="s">
        <v>7</v>
      </c>
      <c r="C49" s="213">
        <v>3084</v>
      </c>
      <c r="D49" s="45">
        <v>4088</v>
      </c>
      <c r="E49" s="45">
        <v>4088</v>
      </c>
      <c r="F49" s="45">
        <v>4708</v>
      </c>
      <c r="G49" s="45">
        <v>4708</v>
      </c>
      <c r="H49" s="45">
        <v>4077</v>
      </c>
      <c r="I49" s="46">
        <f>H49-G49</f>
        <v>-631</v>
      </c>
      <c r="J49">
        <f>H49/G49*100%</f>
        <v>0.8659728122344945</v>
      </c>
    </row>
    <row r="50" spans="1:10" ht="12.75">
      <c r="A50" s="13">
        <v>601</v>
      </c>
      <c r="B50" s="3" t="s">
        <v>8</v>
      </c>
      <c r="C50" s="213">
        <v>501</v>
      </c>
      <c r="D50" s="45">
        <v>700</v>
      </c>
      <c r="E50" s="45">
        <v>700</v>
      </c>
      <c r="F50" s="45">
        <v>826</v>
      </c>
      <c r="G50" s="45">
        <v>826</v>
      </c>
      <c r="H50" s="45">
        <v>657</v>
      </c>
      <c r="I50" s="46">
        <f aca="true" t="shared" si="2" ref="I50:I58">H50-G50</f>
        <v>-169</v>
      </c>
      <c r="J50">
        <f>H50/G50*100%</f>
        <v>0.7953995157384988</v>
      </c>
    </row>
    <row r="51" spans="1:10" ht="12.75">
      <c r="A51" s="13">
        <v>602</v>
      </c>
      <c r="B51" s="3" t="s">
        <v>9</v>
      </c>
      <c r="C51" s="213">
        <v>993</v>
      </c>
      <c r="D51" s="45">
        <v>1315</v>
      </c>
      <c r="E51" s="45">
        <v>1315</v>
      </c>
      <c r="F51" s="45">
        <v>1315</v>
      </c>
      <c r="G51" s="45">
        <v>1315</v>
      </c>
      <c r="H51" s="45">
        <v>636</v>
      </c>
      <c r="I51" s="46">
        <f t="shared" si="2"/>
        <v>-679</v>
      </c>
      <c r="J51">
        <f>H51/G51*100%</f>
        <v>0.48365019011406846</v>
      </c>
    </row>
    <row r="52" spans="1:9" ht="12.75">
      <c r="A52" s="13">
        <v>603</v>
      </c>
      <c r="B52" s="3" t="s">
        <v>10</v>
      </c>
      <c r="C52" s="213"/>
      <c r="D52" s="45"/>
      <c r="E52" s="45"/>
      <c r="F52" s="45"/>
      <c r="G52" s="45"/>
      <c r="H52" s="45"/>
      <c r="I52" s="46">
        <f t="shared" si="2"/>
        <v>0</v>
      </c>
    </row>
    <row r="53" spans="1:9" ht="12.75">
      <c r="A53" s="13">
        <v>604</v>
      </c>
      <c r="B53" s="3" t="s">
        <v>11</v>
      </c>
      <c r="C53" s="213"/>
      <c r="D53" s="45"/>
      <c r="E53" s="45"/>
      <c r="F53" s="45"/>
      <c r="G53" s="45"/>
      <c r="H53" s="45"/>
      <c r="I53" s="46">
        <f t="shared" si="2"/>
        <v>0</v>
      </c>
    </row>
    <row r="54" spans="1:9" ht="12.75">
      <c r="A54" s="13">
        <v>605</v>
      </c>
      <c r="B54" s="3" t="s">
        <v>12</v>
      </c>
      <c r="C54" s="213"/>
      <c r="D54" s="45"/>
      <c r="E54" s="45"/>
      <c r="F54" s="45"/>
      <c r="G54" s="45"/>
      <c r="H54" s="45"/>
      <c r="I54" s="46">
        <f t="shared" si="2"/>
        <v>0</v>
      </c>
    </row>
    <row r="55" spans="1:9" ht="12.75">
      <c r="A55" s="13">
        <v>606</v>
      </c>
      <c r="B55" s="3" t="s">
        <v>13</v>
      </c>
      <c r="C55" s="45"/>
      <c r="D55" s="45"/>
      <c r="E55" s="45"/>
      <c r="F55" s="45"/>
      <c r="G55" s="45"/>
      <c r="H55" s="45"/>
      <c r="I55" s="46">
        <f t="shared" si="2"/>
        <v>0</v>
      </c>
    </row>
    <row r="56" spans="1:9" ht="12.75">
      <c r="A56" s="35" t="s">
        <v>14</v>
      </c>
      <c r="B56" s="38" t="s">
        <v>15</v>
      </c>
      <c r="C56" s="47">
        <f aca="true" t="shared" si="3" ref="C56:H56">SUM(C49:C55)</f>
        <v>4578</v>
      </c>
      <c r="D56" s="47">
        <f t="shared" si="3"/>
        <v>6103</v>
      </c>
      <c r="E56" s="47">
        <f t="shared" si="3"/>
        <v>6103</v>
      </c>
      <c r="F56" s="47">
        <f>SUM(F49:F55)</f>
        <v>6849</v>
      </c>
      <c r="G56" s="47">
        <f t="shared" si="3"/>
        <v>6849</v>
      </c>
      <c r="H56" s="47">
        <f t="shared" si="3"/>
        <v>5370</v>
      </c>
      <c r="I56" s="46">
        <f t="shared" si="2"/>
        <v>-1479</v>
      </c>
    </row>
    <row r="57" spans="1:9" ht="12.75">
      <c r="A57" s="13">
        <v>230</v>
      </c>
      <c r="B57" s="3" t="s">
        <v>16</v>
      </c>
      <c r="C57" s="45"/>
      <c r="D57" s="45"/>
      <c r="E57" s="45"/>
      <c r="F57" s="45"/>
      <c r="G57" s="45"/>
      <c r="H57" s="45"/>
      <c r="I57" s="46">
        <f t="shared" si="2"/>
        <v>0</v>
      </c>
    </row>
    <row r="58" spans="1:9" ht="12.75">
      <c r="A58" s="13">
        <v>231</v>
      </c>
      <c r="B58" s="3" t="s">
        <v>17</v>
      </c>
      <c r="C58" s="45">
        <v>1076</v>
      </c>
      <c r="D58" s="45"/>
      <c r="E58" s="45"/>
      <c r="F58" s="45">
        <v>585</v>
      </c>
      <c r="G58" s="45">
        <v>585</v>
      </c>
      <c r="H58" s="45"/>
      <c r="I58" s="46">
        <f t="shared" si="2"/>
        <v>-585</v>
      </c>
    </row>
    <row r="59" spans="1:9" ht="12.75">
      <c r="A59" s="13">
        <v>232</v>
      </c>
      <c r="B59" s="3" t="s">
        <v>18</v>
      </c>
      <c r="C59" s="45"/>
      <c r="D59" s="45"/>
      <c r="E59" s="45"/>
      <c r="F59" s="45"/>
      <c r="G59" s="45"/>
      <c r="H59" s="45"/>
      <c r="I59" s="46"/>
    </row>
    <row r="60" spans="1:9" ht="21.75">
      <c r="A60" s="24" t="s">
        <v>19</v>
      </c>
      <c r="B60" s="31" t="s">
        <v>25</v>
      </c>
      <c r="C60" s="48"/>
      <c r="D60" s="48"/>
      <c r="E60" s="48"/>
      <c r="F60" s="48"/>
      <c r="G60" s="48"/>
      <c r="H60" s="48"/>
      <c r="I60" s="46"/>
    </row>
    <row r="61" spans="1:9" ht="12.75">
      <c r="A61" s="13">
        <v>230</v>
      </c>
      <c r="B61" s="3" t="s">
        <v>16</v>
      </c>
      <c r="C61" s="49"/>
      <c r="D61" s="49"/>
      <c r="E61" s="49"/>
      <c r="F61" s="49"/>
      <c r="G61" s="49"/>
      <c r="H61" s="49"/>
      <c r="I61" s="46"/>
    </row>
    <row r="62" spans="1:9" ht="12.75">
      <c r="A62" s="13">
        <v>231</v>
      </c>
      <c r="B62" s="3" t="s">
        <v>17</v>
      </c>
      <c r="C62" s="49"/>
      <c r="D62" s="49"/>
      <c r="E62" s="49"/>
      <c r="F62" s="49"/>
      <c r="G62" s="49"/>
      <c r="H62" s="49"/>
      <c r="I62" s="46"/>
    </row>
    <row r="63" spans="1:9" ht="12.75">
      <c r="A63" s="13">
        <v>232</v>
      </c>
      <c r="B63" s="3" t="s">
        <v>18</v>
      </c>
      <c r="C63" s="49"/>
      <c r="D63" s="49"/>
      <c r="E63" s="49"/>
      <c r="F63" s="49"/>
      <c r="G63" s="49"/>
      <c r="H63" s="49"/>
      <c r="I63" s="46"/>
    </row>
    <row r="64" spans="1:9" ht="12.75">
      <c r="A64" s="24" t="s">
        <v>19</v>
      </c>
      <c r="B64" s="31" t="s">
        <v>26</v>
      </c>
      <c r="C64" s="48"/>
      <c r="D64" s="48"/>
      <c r="E64" s="48"/>
      <c r="F64" s="48"/>
      <c r="G64" s="48"/>
      <c r="H64" s="48"/>
      <c r="I64" s="46"/>
    </row>
    <row r="65" spans="1:9" ht="12.75">
      <c r="A65" s="35" t="s">
        <v>20</v>
      </c>
      <c r="B65" s="36" t="s">
        <v>33</v>
      </c>
      <c r="C65" s="50">
        <f aca="true" t="shared" si="4" ref="C65:H65">C58</f>
        <v>1076</v>
      </c>
      <c r="D65" s="50">
        <f t="shared" si="4"/>
        <v>0</v>
      </c>
      <c r="E65" s="50">
        <f t="shared" si="4"/>
        <v>0</v>
      </c>
      <c r="F65" s="50">
        <f t="shared" si="4"/>
        <v>585</v>
      </c>
      <c r="G65" s="50">
        <f t="shared" si="4"/>
        <v>585</v>
      </c>
      <c r="H65" s="50">
        <f t="shared" si="4"/>
        <v>0</v>
      </c>
      <c r="I65" s="46"/>
    </row>
    <row r="66" spans="1:9" ht="12.75">
      <c r="A66" s="262" t="s">
        <v>27</v>
      </c>
      <c r="B66" s="263"/>
      <c r="C66" s="51"/>
      <c r="D66" s="51"/>
      <c r="E66" s="51"/>
      <c r="F66" s="51"/>
      <c r="G66" s="51"/>
      <c r="H66" s="52"/>
      <c r="I66" s="53"/>
    </row>
    <row r="67" spans="1:9" ht="13.5" thickBot="1">
      <c r="A67" s="242" t="s">
        <v>28</v>
      </c>
      <c r="B67" s="243"/>
      <c r="C67" s="54">
        <f aca="true" t="shared" si="5" ref="C67:I67">C56+C65</f>
        <v>5654</v>
      </c>
      <c r="D67" s="54">
        <f t="shared" si="5"/>
        <v>6103</v>
      </c>
      <c r="E67" s="54">
        <f t="shared" si="5"/>
        <v>6103</v>
      </c>
      <c r="F67" s="54">
        <f t="shared" si="5"/>
        <v>7434</v>
      </c>
      <c r="G67" s="54">
        <f t="shared" si="5"/>
        <v>7434</v>
      </c>
      <c r="H67" s="54">
        <f t="shared" si="5"/>
        <v>5370</v>
      </c>
      <c r="I67" s="54">
        <f t="shared" si="5"/>
        <v>-1479</v>
      </c>
    </row>
    <row r="68" spans="1:9" ht="12.75">
      <c r="A68" s="4"/>
      <c r="B68" s="2"/>
      <c r="C68" s="2"/>
      <c r="D68" s="16"/>
      <c r="E68" s="16"/>
      <c r="F68" s="16"/>
      <c r="G68" s="16"/>
      <c r="H68" s="16"/>
      <c r="I68" s="29"/>
    </row>
    <row r="69" spans="1:9" ht="12.75">
      <c r="A69" s="244" t="s">
        <v>58</v>
      </c>
      <c r="B69" s="245"/>
      <c r="C69" s="73" t="s">
        <v>59</v>
      </c>
      <c r="D69" s="250" t="s">
        <v>126</v>
      </c>
      <c r="E69" s="251"/>
      <c r="F69" s="252" t="s">
        <v>100</v>
      </c>
      <c r="G69" s="73" t="s">
        <v>59</v>
      </c>
      <c r="H69" s="250" t="s">
        <v>141</v>
      </c>
      <c r="I69" s="251"/>
    </row>
    <row r="70" spans="1:9" ht="12.75">
      <c r="A70" s="246"/>
      <c r="B70" s="247"/>
      <c r="C70" s="73" t="s">
        <v>60</v>
      </c>
      <c r="D70" s="255"/>
      <c r="E70" s="256"/>
      <c r="F70" s="253"/>
      <c r="G70" s="73" t="s">
        <v>60</v>
      </c>
      <c r="H70" s="255"/>
      <c r="I70" s="256"/>
    </row>
    <row r="71" spans="1:9" ht="12.75">
      <c r="A71" s="248"/>
      <c r="B71" s="249"/>
      <c r="C71" s="73" t="s">
        <v>61</v>
      </c>
      <c r="D71" s="250"/>
      <c r="E71" s="251"/>
      <c r="F71" s="254"/>
      <c r="G71" s="73" t="s">
        <v>61</v>
      </c>
      <c r="H71" s="250"/>
      <c r="I71" s="251"/>
    </row>
    <row r="74" spans="1:9" ht="15.75">
      <c r="A74" s="39" t="s">
        <v>145</v>
      </c>
      <c r="B74" s="9"/>
      <c r="C74" s="9"/>
      <c r="D74" s="14"/>
      <c r="E74" s="14"/>
      <c r="F74" s="14"/>
      <c r="G74" s="14"/>
      <c r="H74" s="14"/>
      <c r="I74" s="25"/>
    </row>
    <row r="75" spans="1:9" ht="13.5" thickBot="1">
      <c r="A75" s="11"/>
      <c r="B75" s="1"/>
      <c r="C75" s="1"/>
      <c r="D75" s="11"/>
      <c r="E75" s="11"/>
      <c r="F75" s="17"/>
      <c r="G75" s="18"/>
      <c r="H75" s="15"/>
      <c r="I75" s="26" t="s">
        <v>30</v>
      </c>
    </row>
    <row r="76" spans="1:9" ht="12.75">
      <c r="A76" s="19"/>
      <c r="B76" s="6"/>
      <c r="C76" s="6"/>
      <c r="D76" s="20"/>
      <c r="E76" s="20"/>
      <c r="F76" s="21"/>
      <c r="G76" s="21"/>
      <c r="H76" s="22"/>
      <c r="I76" s="27"/>
    </row>
    <row r="77" spans="1:9" ht="12.75">
      <c r="A77" s="12" t="s">
        <v>21</v>
      </c>
      <c r="B77" s="57" t="s">
        <v>43</v>
      </c>
      <c r="C77" s="41"/>
      <c r="D77" s="41"/>
      <c r="E77" s="41"/>
      <c r="F77" s="41"/>
      <c r="G77" s="42"/>
      <c r="H77" s="5" t="s">
        <v>22</v>
      </c>
      <c r="I77" s="34"/>
    </row>
    <row r="78" spans="1:9" ht="12.75">
      <c r="A78" s="12" t="s">
        <v>0</v>
      </c>
      <c r="B78" s="40">
        <v>4240</v>
      </c>
      <c r="C78" s="43"/>
      <c r="D78" s="43"/>
      <c r="E78" s="43"/>
      <c r="F78" s="43"/>
      <c r="G78" s="44"/>
      <c r="H78" s="5" t="s">
        <v>32</v>
      </c>
      <c r="I78" s="34"/>
    </row>
    <row r="79" spans="1:9" ht="12.75">
      <c r="A79" s="257" t="s">
        <v>36</v>
      </c>
      <c r="B79" s="264" t="s">
        <v>31</v>
      </c>
      <c r="C79" s="8" t="s">
        <v>1</v>
      </c>
      <c r="D79" s="8" t="s">
        <v>2</v>
      </c>
      <c r="E79" s="8" t="s">
        <v>3</v>
      </c>
      <c r="F79" s="8" t="s">
        <v>4</v>
      </c>
      <c r="G79" s="8" t="s">
        <v>24</v>
      </c>
      <c r="H79" s="8" t="s">
        <v>34</v>
      </c>
      <c r="I79" s="28" t="s">
        <v>35</v>
      </c>
    </row>
    <row r="80" spans="1:9" ht="12.75">
      <c r="A80" s="258"/>
      <c r="B80" s="265"/>
      <c r="C80" s="7" t="s">
        <v>5</v>
      </c>
      <c r="D80" s="7" t="s">
        <v>23</v>
      </c>
      <c r="E80" s="7" t="s">
        <v>29</v>
      </c>
      <c r="F80" s="7" t="s">
        <v>29</v>
      </c>
      <c r="G80" s="7" t="s">
        <v>29</v>
      </c>
      <c r="H80" s="7" t="s">
        <v>5</v>
      </c>
      <c r="I80" s="260" t="s">
        <v>6</v>
      </c>
    </row>
    <row r="81" spans="1:9" ht="33.75">
      <c r="A81" s="259"/>
      <c r="B81" s="266"/>
      <c r="C81" s="55" t="s">
        <v>137</v>
      </c>
      <c r="D81" s="55" t="s">
        <v>138</v>
      </c>
      <c r="E81" s="55" t="s">
        <v>139</v>
      </c>
      <c r="F81" s="55" t="s">
        <v>140</v>
      </c>
      <c r="G81" s="55" t="s">
        <v>146</v>
      </c>
      <c r="H81" s="55" t="s">
        <v>147</v>
      </c>
      <c r="I81" s="261"/>
    </row>
    <row r="82" spans="1:10" ht="12.75">
      <c r="A82" s="13">
        <v>600</v>
      </c>
      <c r="B82" s="3" t="s">
        <v>7</v>
      </c>
      <c r="C82" s="213">
        <v>3197</v>
      </c>
      <c r="D82" s="45">
        <v>6009</v>
      </c>
      <c r="E82" s="45">
        <v>6009</v>
      </c>
      <c r="F82" s="45">
        <v>6809</v>
      </c>
      <c r="G82" s="45">
        <v>6809</v>
      </c>
      <c r="H82" s="45">
        <v>6199</v>
      </c>
      <c r="I82" s="46">
        <f>H82-G82</f>
        <v>-610</v>
      </c>
      <c r="J82">
        <f>H82/G82*100%</f>
        <v>0.9104126890879718</v>
      </c>
    </row>
    <row r="83" spans="1:10" ht="12.75">
      <c r="A83" s="13">
        <v>601</v>
      </c>
      <c r="B83" s="3" t="s">
        <v>8</v>
      </c>
      <c r="C83" s="213">
        <v>426</v>
      </c>
      <c r="D83" s="45">
        <v>1000</v>
      </c>
      <c r="E83" s="45">
        <v>1000</v>
      </c>
      <c r="F83" s="45">
        <v>1190</v>
      </c>
      <c r="G83" s="45">
        <v>1190</v>
      </c>
      <c r="H83" s="45">
        <v>894</v>
      </c>
      <c r="I83" s="46">
        <f aca="true" t="shared" si="6" ref="I83:I100">H83-G83</f>
        <v>-296</v>
      </c>
      <c r="J83">
        <f>H83/G83*100%</f>
        <v>0.7512605042016807</v>
      </c>
    </row>
    <row r="84" spans="1:10" ht="12.75">
      <c r="A84" s="13">
        <v>602</v>
      </c>
      <c r="B84" s="3" t="s">
        <v>9</v>
      </c>
      <c r="C84" s="213">
        <v>7420</v>
      </c>
      <c r="D84" s="45">
        <v>9096</v>
      </c>
      <c r="E84" s="45">
        <v>9096</v>
      </c>
      <c r="F84" s="45">
        <v>10192</v>
      </c>
      <c r="G84" s="45">
        <v>10192</v>
      </c>
      <c r="H84" s="45">
        <v>6536</v>
      </c>
      <c r="I84" s="46">
        <f t="shared" si="6"/>
        <v>-3656</v>
      </c>
      <c r="J84">
        <f>H84/G84*100%</f>
        <v>0.641287284144427</v>
      </c>
    </row>
    <row r="85" spans="1:9" ht="12.75">
      <c r="A85" s="13">
        <v>603</v>
      </c>
      <c r="B85" s="3" t="s">
        <v>10</v>
      </c>
      <c r="C85" s="213"/>
      <c r="D85" s="45"/>
      <c r="E85" s="45"/>
      <c r="F85" s="45"/>
      <c r="G85" s="45"/>
      <c r="H85" s="45"/>
      <c r="I85" s="46">
        <f t="shared" si="6"/>
        <v>0</v>
      </c>
    </row>
    <row r="86" spans="1:9" ht="12.75">
      <c r="A86" s="13">
        <v>604</v>
      </c>
      <c r="B86" s="3" t="s">
        <v>11</v>
      </c>
      <c r="C86" s="213"/>
      <c r="D86" s="45"/>
      <c r="E86" s="45"/>
      <c r="F86" s="45"/>
      <c r="G86" s="45"/>
      <c r="H86" s="45"/>
      <c r="I86" s="46">
        <f t="shared" si="6"/>
        <v>0</v>
      </c>
    </row>
    <row r="87" spans="1:9" ht="12.75">
      <c r="A87" s="13">
        <v>605</v>
      </c>
      <c r="B87" s="3" t="s">
        <v>12</v>
      </c>
      <c r="C87" s="213"/>
      <c r="D87" s="45"/>
      <c r="E87" s="45"/>
      <c r="F87" s="45"/>
      <c r="G87" s="45"/>
      <c r="H87" s="45"/>
      <c r="I87" s="46">
        <f t="shared" si="6"/>
        <v>0</v>
      </c>
    </row>
    <row r="88" spans="1:9" ht="12.75">
      <c r="A88" s="13">
        <v>606</v>
      </c>
      <c r="B88" s="3" t="s">
        <v>13</v>
      </c>
      <c r="C88" s="213"/>
      <c r="D88" s="45"/>
      <c r="E88" s="45"/>
      <c r="F88" s="45"/>
      <c r="G88" s="45"/>
      <c r="H88" s="45"/>
      <c r="I88" s="46">
        <f t="shared" si="6"/>
        <v>0</v>
      </c>
    </row>
    <row r="89" spans="1:9" ht="12.75">
      <c r="A89" s="35" t="s">
        <v>14</v>
      </c>
      <c r="B89" s="38" t="s">
        <v>15</v>
      </c>
      <c r="C89" s="47">
        <f aca="true" t="shared" si="7" ref="C89:H89">SUM(C82:C88)</f>
        <v>11043</v>
      </c>
      <c r="D89" s="47">
        <f t="shared" si="7"/>
        <v>16105</v>
      </c>
      <c r="E89" s="47">
        <f t="shared" si="7"/>
        <v>16105</v>
      </c>
      <c r="F89" s="47">
        <f t="shared" si="7"/>
        <v>18191</v>
      </c>
      <c r="G89" s="47">
        <f t="shared" si="7"/>
        <v>18191</v>
      </c>
      <c r="H89" s="47">
        <f t="shared" si="7"/>
        <v>13629</v>
      </c>
      <c r="I89" s="46">
        <f t="shared" si="6"/>
        <v>-4562</v>
      </c>
    </row>
    <row r="90" spans="1:9" ht="12.75">
      <c r="A90" s="13">
        <v>230</v>
      </c>
      <c r="B90" s="3" t="s">
        <v>16</v>
      </c>
      <c r="C90" s="213"/>
      <c r="D90" s="45"/>
      <c r="E90" s="45"/>
      <c r="F90" s="45"/>
      <c r="G90" s="45"/>
      <c r="H90" s="45"/>
      <c r="I90" s="46">
        <f t="shared" si="6"/>
        <v>0</v>
      </c>
    </row>
    <row r="91" spans="1:9" ht="12.75">
      <c r="A91" s="13">
        <v>231</v>
      </c>
      <c r="B91" s="3" t="s">
        <v>17</v>
      </c>
      <c r="C91" s="213">
        <v>3036</v>
      </c>
      <c r="D91" s="45"/>
      <c r="E91" s="45"/>
      <c r="F91" s="45">
        <v>4907</v>
      </c>
      <c r="G91" s="45">
        <v>4907</v>
      </c>
      <c r="H91" s="45">
        <v>2583</v>
      </c>
      <c r="I91" s="46">
        <f t="shared" si="6"/>
        <v>-2324</v>
      </c>
    </row>
    <row r="92" spans="1:9" ht="12.75">
      <c r="A92" s="13">
        <v>232</v>
      </c>
      <c r="B92" s="3" t="s">
        <v>18</v>
      </c>
      <c r="C92" s="45"/>
      <c r="D92" s="45"/>
      <c r="E92" s="45"/>
      <c r="F92" s="45"/>
      <c r="G92" s="45"/>
      <c r="H92" s="45"/>
      <c r="I92" s="46">
        <f t="shared" si="6"/>
        <v>0</v>
      </c>
    </row>
    <row r="93" spans="1:9" ht="21.75">
      <c r="A93" s="24" t="s">
        <v>19</v>
      </c>
      <c r="B93" s="31" t="s">
        <v>25</v>
      </c>
      <c r="C93" s="48">
        <f aca="true" t="shared" si="8" ref="C93:H93">C91+C90+C92</f>
        <v>3036</v>
      </c>
      <c r="D93" s="48">
        <f t="shared" si="8"/>
        <v>0</v>
      </c>
      <c r="E93" s="48">
        <f t="shared" si="8"/>
        <v>0</v>
      </c>
      <c r="F93" s="48">
        <f t="shared" si="8"/>
        <v>4907</v>
      </c>
      <c r="G93" s="48">
        <f t="shared" si="8"/>
        <v>4907</v>
      </c>
      <c r="H93" s="48">
        <f t="shared" si="8"/>
        <v>2583</v>
      </c>
      <c r="I93" s="46">
        <f t="shared" si="6"/>
        <v>-2324</v>
      </c>
    </row>
    <row r="94" spans="1:9" ht="12.75">
      <c r="A94" s="13">
        <v>230</v>
      </c>
      <c r="B94" s="3" t="s">
        <v>16</v>
      </c>
      <c r="C94" s="49"/>
      <c r="D94" s="49"/>
      <c r="E94" s="49"/>
      <c r="F94" s="49"/>
      <c r="G94" s="49"/>
      <c r="H94" s="49"/>
      <c r="I94" s="46">
        <f t="shared" si="6"/>
        <v>0</v>
      </c>
    </row>
    <row r="95" spans="1:9" ht="12.75">
      <c r="A95" s="13">
        <v>231</v>
      </c>
      <c r="B95" s="3" t="s">
        <v>17</v>
      </c>
      <c r="C95" s="49"/>
      <c r="D95" s="49"/>
      <c r="E95" s="49"/>
      <c r="F95" s="49"/>
      <c r="G95" s="49"/>
      <c r="H95" s="49"/>
      <c r="I95" s="46">
        <f t="shared" si="6"/>
        <v>0</v>
      </c>
    </row>
    <row r="96" spans="1:9" ht="12.75">
      <c r="A96" s="13">
        <v>232</v>
      </c>
      <c r="B96" s="3" t="s">
        <v>18</v>
      </c>
      <c r="C96" s="49"/>
      <c r="D96" s="49"/>
      <c r="E96" s="49"/>
      <c r="F96" s="49"/>
      <c r="G96" s="49"/>
      <c r="H96" s="49"/>
      <c r="I96" s="46">
        <f t="shared" si="6"/>
        <v>0</v>
      </c>
    </row>
    <row r="97" spans="1:9" ht="12.75">
      <c r="A97" s="24" t="s">
        <v>19</v>
      </c>
      <c r="B97" s="31" t="s">
        <v>26</v>
      </c>
      <c r="C97" s="48"/>
      <c r="D97" s="48"/>
      <c r="E97" s="48"/>
      <c r="F97" s="48"/>
      <c r="G97" s="48"/>
      <c r="H97" s="48"/>
      <c r="I97" s="46">
        <f t="shared" si="6"/>
        <v>0</v>
      </c>
    </row>
    <row r="98" spans="1:9" ht="12.75">
      <c r="A98" s="35" t="s">
        <v>20</v>
      </c>
      <c r="B98" s="36" t="s">
        <v>33</v>
      </c>
      <c r="C98" s="50">
        <f aca="true" t="shared" si="9" ref="C98:H98">C93</f>
        <v>3036</v>
      </c>
      <c r="D98" s="50">
        <f t="shared" si="9"/>
        <v>0</v>
      </c>
      <c r="E98" s="50">
        <f t="shared" si="9"/>
        <v>0</v>
      </c>
      <c r="F98" s="50">
        <f t="shared" si="9"/>
        <v>4907</v>
      </c>
      <c r="G98" s="50">
        <f t="shared" si="9"/>
        <v>4907</v>
      </c>
      <c r="H98" s="50">
        <f t="shared" si="9"/>
        <v>2583</v>
      </c>
      <c r="I98" s="46">
        <f t="shared" si="6"/>
        <v>-2324</v>
      </c>
    </row>
    <row r="99" spans="1:9" ht="12.75">
      <c r="A99" s="262" t="s">
        <v>27</v>
      </c>
      <c r="B99" s="263"/>
      <c r="C99" s="51"/>
      <c r="D99" s="51"/>
      <c r="E99" s="51"/>
      <c r="F99" s="51"/>
      <c r="G99" s="51"/>
      <c r="H99" s="52"/>
      <c r="I99" s="46">
        <f t="shared" si="6"/>
        <v>0</v>
      </c>
    </row>
    <row r="100" spans="1:9" ht="13.5" thickBot="1">
      <c r="A100" s="242" t="s">
        <v>28</v>
      </c>
      <c r="B100" s="243"/>
      <c r="C100" s="54">
        <f aca="true" t="shared" si="10" ref="C100:H100">C98+C89</f>
        <v>14079</v>
      </c>
      <c r="D100" s="54">
        <f t="shared" si="10"/>
        <v>16105</v>
      </c>
      <c r="E100" s="54">
        <f t="shared" si="10"/>
        <v>16105</v>
      </c>
      <c r="F100" s="54">
        <f t="shared" si="10"/>
        <v>23098</v>
      </c>
      <c r="G100" s="54">
        <f t="shared" si="10"/>
        <v>23098</v>
      </c>
      <c r="H100" s="54">
        <f t="shared" si="10"/>
        <v>16212</v>
      </c>
      <c r="I100" s="46">
        <f t="shared" si="6"/>
        <v>-6886</v>
      </c>
    </row>
    <row r="101" spans="1:9" ht="12.75">
      <c r="A101" s="4"/>
      <c r="B101" s="2"/>
      <c r="C101" s="2"/>
      <c r="D101" s="16"/>
      <c r="E101" s="16"/>
      <c r="F101" s="16"/>
      <c r="G101" s="16"/>
      <c r="H101" s="16"/>
      <c r="I101" s="29"/>
    </row>
    <row r="102" spans="1:9" ht="12.75">
      <c r="A102"/>
      <c r="D102"/>
      <c r="E102"/>
      <c r="F102"/>
      <c r="G102"/>
      <c r="H102"/>
      <c r="I102"/>
    </row>
    <row r="103" spans="1:9" ht="12.75">
      <c r="A103"/>
      <c r="D103"/>
      <c r="E103"/>
      <c r="F103"/>
      <c r="G103"/>
      <c r="H103"/>
      <c r="I103"/>
    </row>
    <row r="104" spans="1:9" ht="12.75">
      <c r="A104"/>
      <c r="D104"/>
      <c r="E104"/>
      <c r="F104"/>
      <c r="G104"/>
      <c r="H104"/>
      <c r="I104"/>
    </row>
    <row r="105" spans="1:9" ht="12.75">
      <c r="A105"/>
      <c r="D105"/>
      <c r="E105"/>
      <c r="F105"/>
      <c r="G105"/>
      <c r="H105"/>
      <c r="I105"/>
    </row>
    <row r="106" spans="1:9" ht="12.75">
      <c r="A106" s="244" t="s">
        <v>58</v>
      </c>
      <c r="B106" s="245"/>
      <c r="C106" s="73" t="s">
        <v>59</v>
      </c>
      <c r="D106" s="250" t="s">
        <v>126</v>
      </c>
      <c r="E106" s="251"/>
      <c r="F106" s="252" t="s">
        <v>100</v>
      </c>
      <c r="G106" s="73" t="s">
        <v>59</v>
      </c>
      <c r="H106" s="250" t="s">
        <v>141</v>
      </c>
      <c r="I106" s="251"/>
    </row>
    <row r="107" spans="1:9" ht="12.75">
      <c r="A107" s="246"/>
      <c r="B107" s="247"/>
      <c r="C107" s="73" t="s">
        <v>60</v>
      </c>
      <c r="D107" s="255"/>
      <c r="E107" s="256"/>
      <c r="F107" s="253"/>
      <c r="G107" s="73" t="s">
        <v>60</v>
      </c>
      <c r="H107" s="255"/>
      <c r="I107" s="256"/>
    </row>
    <row r="108" spans="1:9" ht="12.75">
      <c r="A108" s="248"/>
      <c r="B108" s="249"/>
      <c r="C108" s="73" t="s">
        <v>61</v>
      </c>
      <c r="D108" s="250"/>
      <c r="E108" s="251"/>
      <c r="F108" s="254"/>
      <c r="G108" s="73" t="s">
        <v>61</v>
      </c>
      <c r="H108" s="250"/>
      <c r="I108" s="251"/>
    </row>
  </sheetData>
  <sheetProtection/>
  <mergeCells count="39">
    <mergeCell ref="H70:I70"/>
    <mergeCell ref="D71:E71"/>
    <mergeCell ref="H71:I71"/>
    <mergeCell ref="F30:F32"/>
    <mergeCell ref="H30:I30"/>
    <mergeCell ref="D31:E31"/>
    <mergeCell ref="H31:I31"/>
    <mergeCell ref="D32:E32"/>
    <mergeCell ref="D30:E30"/>
    <mergeCell ref="F69:F71"/>
    <mergeCell ref="A66:B66"/>
    <mergeCell ref="A67:B67"/>
    <mergeCell ref="A79:A81"/>
    <mergeCell ref="B79:B81"/>
    <mergeCell ref="I80:I81"/>
    <mergeCell ref="A99:B99"/>
    <mergeCell ref="A69:B71"/>
    <mergeCell ref="D69:E69"/>
    <mergeCell ref="H69:I69"/>
    <mergeCell ref="D70:E70"/>
    <mergeCell ref="A7:A9"/>
    <mergeCell ref="I8:I9"/>
    <mergeCell ref="A27:B27"/>
    <mergeCell ref="A28:B28"/>
    <mergeCell ref="B7:B9"/>
    <mergeCell ref="A46:A48"/>
    <mergeCell ref="B46:B48"/>
    <mergeCell ref="I47:I48"/>
    <mergeCell ref="A30:B32"/>
    <mergeCell ref="H32:I32"/>
    <mergeCell ref="A100:B100"/>
    <mergeCell ref="A106:B108"/>
    <mergeCell ref="D106:E106"/>
    <mergeCell ref="F106:F108"/>
    <mergeCell ref="H106:I106"/>
    <mergeCell ref="D107:E107"/>
    <mergeCell ref="H107:I107"/>
    <mergeCell ref="D108:E108"/>
    <mergeCell ref="H108:I10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28.00390625" style="0" customWidth="1"/>
    <col min="3" max="3" width="10.8515625" style="0" customWidth="1"/>
    <col min="4" max="4" width="10.7109375" style="0" customWidth="1"/>
    <col min="5" max="5" width="12.140625" style="0" customWidth="1"/>
    <col min="6" max="6" width="12.8515625" style="0" customWidth="1"/>
    <col min="7" max="7" width="12.140625" style="0" customWidth="1"/>
    <col min="8" max="8" width="13.8515625" style="0" customWidth="1"/>
  </cols>
  <sheetData>
    <row r="1" spans="1:9" ht="15.75">
      <c r="A1" s="39" t="s">
        <v>150</v>
      </c>
      <c r="B1" s="9"/>
      <c r="C1" s="9"/>
      <c r="D1" s="14"/>
      <c r="E1" s="14"/>
      <c r="F1" s="14"/>
      <c r="G1" s="14"/>
      <c r="H1" s="14"/>
      <c r="I1" s="25"/>
    </row>
    <row r="2" spans="1:9" ht="13.5" thickBot="1">
      <c r="A2" s="11"/>
      <c r="B2" s="1"/>
      <c r="C2" s="1"/>
      <c r="D2" s="11"/>
      <c r="E2" s="11"/>
      <c r="F2" s="17"/>
      <c r="G2" s="18"/>
      <c r="H2" s="15"/>
      <c r="I2" s="26" t="s">
        <v>30</v>
      </c>
    </row>
    <row r="3" spans="1:9" ht="12.75">
      <c r="A3" s="19"/>
      <c r="B3" s="6"/>
      <c r="C3" s="6"/>
      <c r="D3" s="20"/>
      <c r="E3" s="20"/>
      <c r="F3" s="21"/>
      <c r="G3" s="21"/>
      <c r="H3" s="22"/>
      <c r="I3" s="27"/>
    </row>
    <row r="4" spans="1:9" ht="12.75">
      <c r="A4" s="12" t="s">
        <v>21</v>
      </c>
      <c r="B4" s="40"/>
      <c r="C4" s="41"/>
      <c r="D4" s="41"/>
      <c r="E4" s="41"/>
      <c r="F4" s="41"/>
      <c r="G4" s="42"/>
      <c r="H4" s="5" t="s">
        <v>22</v>
      </c>
      <c r="I4" s="34"/>
    </row>
    <row r="5" spans="1:9" ht="12.75">
      <c r="A5" s="12" t="s">
        <v>0</v>
      </c>
      <c r="B5" s="40"/>
      <c r="C5" s="43"/>
      <c r="D5" s="43"/>
      <c r="E5" s="43"/>
      <c r="F5" s="43"/>
      <c r="G5" s="44"/>
      <c r="H5" s="5" t="s">
        <v>32</v>
      </c>
      <c r="I5" s="34"/>
    </row>
    <row r="6" spans="1:9" ht="12.75">
      <c r="A6" s="257" t="s">
        <v>37</v>
      </c>
      <c r="B6" s="264" t="s">
        <v>38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24</v>
      </c>
      <c r="H6" s="8" t="s">
        <v>34</v>
      </c>
      <c r="I6" s="28" t="s">
        <v>35</v>
      </c>
    </row>
    <row r="7" spans="1:9" ht="12.75">
      <c r="A7" s="258"/>
      <c r="B7" s="265"/>
      <c r="C7" s="7" t="s">
        <v>5</v>
      </c>
      <c r="D7" s="7" t="s">
        <v>23</v>
      </c>
      <c r="E7" s="7" t="s">
        <v>29</v>
      </c>
      <c r="F7" s="7" t="s">
        <v>29</v>
      </c>
      <c r="G7" s="7" t="s">
        <v>29</v>
      </c>
      <c r="H7" s="7" t="s">
        <v>5</v>
      </c>
      <c r="I7" s="260" t="s">
        <v>6</v>
      </c>
    </row>
    <row r="8" spans="1:9" ht="33.75">
      <c r="A8" s="259"/>
      <c r="B8" s="266"/>
      <c r="C8" s="55" t="s">
        <v>137</v>
      </c>
      <c r="D8" s="55" t="s">
        <v>138</v>
      </c>
      <c r="E8" s="55" t="s">
        <v>139</v>
      </c>
      <c r="F8" s="55" t="s">
        <v>140</v>
      </c>
      <c r="G8" s="55" t="s">
        <v>159</v>
      </c>
      <c r="H8" s="55" t="s">
        <v>147</v>
      </c>
      <c r="I8" s="261"/>
    </row>
    <row r="9" spans="1:10" ht="12.75">
      <c r="A9" s="13">
        <v>4220</v>
      </c>
      <c r="B9" s="56" t="s">
        <v>39</v>
      </c>
      <c r="C9" s="45">
        <f>'Aneksi nr 1'!C28</f>
        <v>14048</v>
      </c>
      <c r="D9" s="45">
        <f>'Aneksi nr 1'!D28</f>
        <v>17535</v>
      </c>
      <c r="E9" s="45">
        <f>'Aneksi nr 1'!E28</f>
        <v>17535</v>
      </c>
      <c r="F9" s="45">
        <f>'Aneksi nr 1'!F28</f>
        <v>17535</v>
      </c>
      <c r="G9" s="45">
        <f>'Aneksi nr 1'!G28</f>
        <v>17535</v>
      </c>
      <c r="H9" s="45">
        <f>'Aneksi nr 1'!H28</f>
        <v>14258</v>
      </c>
      <c r="I9" s="45">
        <f>H9-G9</f>
        <v>-3277</v>
      </c>
      <c r="J9">
        <f>H9/G9*100%</f>
        <v>0.813116623895067</v>
      </c>
    </row>
    <row r="10" spans="1:10" ht="12.75">
      <c r="A10" s="13">
        <v>4260</v>
      </c>
      <c r="B10" s="56" t="s">
        <v>40</v>
      </c>
      <c r="C10" s="45">
        <f>'Aneksi nr 1'!C67</f>
        <v>5654</v>
      </c>
      <c r="D10" s="45">
        <f>'Aneksi nr 1'!D67</f>
        <v>6103</v>
      </c>
      <c r="E10" s="45">
        <f>'Aneksi nr 1'!E67</f>
        <v>6103</v>
      </c>
      <c r="F10" s="45">
        <f>'Aneksi nr 1'!F67</f>
        <v>7434</v>
      </c>
      <c r="G10" s="45">
        <f>'Aneksi nr 1'!G67</f>
        <v>7434</v>
      </c>
      <c r="H10" s="45">
        <f>'Aneksi nr 1'!H67</f>
        <v>5370</v>
      </c>
      <c r="I10" s="45">
        <f>'Aneksi nr 1'!I67</f>
        <v>-1479</v>
      </c>
      <c r="J10">
        <f>H10/G10*100%</f>
        <v>0.7223567393058918</v>
      </c>
    </row>
    <row r="11" spans="1:10" ht="12.75">
      <c r="A11" s="13">
        <v>4240</v>
      </c>
      <c r="B11" s="56" t="s">
        <v>41</v>
      </c>
      <c r="C11" s="45">
        <f>'Aneksi nr 1'!C100</f>
        <v>14079</v>
      </c>
      <c r="D11" s="45">
        <f>'Aneksi nr 1'!D100</f>
        <v>16105</v>
      </c>
      <c r="E11" s="45">
        <f>'Aneksi nr 1'!E100</f>
        <v>16105</v>
      </c>
      <c r="F11" s="45">
        <f>'Aneksi nr 1'!F100</f>
        <v>23098</v>
      </c>
      <c r="G11" s="45">
        <f>'Aneksi nr 1'!G100</f>
        <v>23098</v>
      </c>
      <c r="H11" s="45">
        <f>'Aneksi nr 1'!H100</f>
        <v>16212</v>
      </c>
      <c r="I11" s="45">
        <f>'Aneksi nr 1'!I100</f>
        <v>-6886</v>
      </c>
      <c r="J11">
        <f>H11/G11*100%</f>
        <v>0.7018789505584899</v>
      </c>
    </row>
    <row r="12" spans="1:9" ht="12.75">
      <c r="A12" s="13"/>
      <c r="B12" s="3"/>
      <c r="C12" s="45"/>
      <c r="D12" s="45"/>
      <c r="E12" s="45"/>
      <c r="F12" s="45"/>
      <c r="G12" s="45"/>
      <c r="H12" s="45"/>
      <c r="I12" s="45">
        <f>H12-G12</f>
        <v>0</v>
      </c>
    </row>
    <row r="13" spans="1:9" ht="12.75">
      <c r="A13" s="13"/>
      <c r="B13" s="3"/>
      <c r="C13" s="45"/>
      <c r="D13" s="45"/>
      <c r="E13" s="45"/>
      <c r="F13" s="45"/>
      <c r="G13" s="45"/>
      <c r="H13" s="45"/>
      <c r="I13" s="45">
        <f>H13-G13</f>
        <v>0</v>
      </c>
    </row>
    <row r="14" spans="1:9" ht="12.75">
      <c r="A14" s="13"/>
      <c r="B14" s="3"/>
      <c r="C14" s="45"/>
      <c r="D14" s="45"/>
      <c r="E14" s="45"/>
      <c r="F14" s="45"/>
      <c r="G14" s="45"/>
      <c r="H14" s="45"/>
      <c r="I14" s="45">
        <f>H14-G14</f>
        <v>0</v>
      </c>
    </row>
    <row r="15" spans="1:9" ht="12.75">
      <c r="A15" s="13"/>
      <c r="B15" s="3"/>
      <c r="C15" s="45"/>
      <c r="D15" s="45"/>
      <c r="E15" s="45"/>
      <c r="F15" s="45"/>
      <c r="G15" s="45"/>
      <c r="H15" s="45"/>
      <c r="I15" s="45">
        <f>H15-G15</f>
        <v>0</v>
      </c>
    </row>
    <row r="16" spans="1:9" ht="12.75">
      <c r="A16" s="35"/>
      <c r="B16" s="36" t="s">
        <v>42</v>
      </c>
      <c r="C16" s="50">
        <f aca="true" t="shared" si="0" ref="C16:H16">SUM(C9:C15)</f>
        <v>33781</v>
      </c>
      <c r="D16" s="50">
        <f t="shared" si="0"/>
        <v>39743</v>
      </c>
      <c r="E16" s="50">
        <f t="shared" si="0"/>
        <v>39743</v>
      </c>
      <c r="F16" s="50">
        <f t="shared" si="0"/>
        <v>48067</v>
      </c>
      <c r="G16" s="50">
        <f t="shared" si="0"/>
        <v>48067</v>
      </c>
      <c r="H16" s="50">
        <f t="shared" si="0"/>
        <v>35840</v>
      </c>
      <c r="I16" s="45">
        <f>H16-G16</f>
        <v>-12227</v>
      </c>
    </row>
    <row r="17" spans="1:9" ht="12.75">
      <c r="A17" s="262"/>
      <c r="B17" s="263"/>
      <c r="C17" s="51"/>
      <c r="D17" s="51"/>
      <c r="E17" s="51"/>
      <c r="F17" s="51"/>
      <c r="G17" s="51"/>
      <c r="H17" s="52"/>
      <c r="I17" s="53"/>
    </row>
    <row r="18" spans="1:9" ht="13.5" thickBot="1">
      <c r="A18" s="242"/>
      <c r="B18" s="243"/>
      <c r="C18" s="54"/>
      <c r="D18" s="54"/>
      <c r="E18" s="54"/>
      <c r="F18" s="54"/>
      <c r="G18" s="54"/>
      <c r="H18" s="54"/>
      <c r="I18" s="54"/>
    </row>
    <row r="19" spans="1:9" ht="12.75">
      <c r="A19" s="4"/>
      <c r="B19" s="2"/>
      <c r="C19" s="2"/>
      <c r="D19" s="16"/>
      <c r="E19" s="16"/>
      <c r="F19" s="16"/>
      <c r="G19" s="16"/>
      <c r="H19" s="16"/>
      <c r="I19" s="29"/>
    </row>
    <row r="20" spans="1:9" ht="12.75">
      <c r="A20" s="4"/>
      <c r="B20" s="2"/>
      <c r="C20" s="2"/>
      <c r="D20" s="16"/>
      <c r="E20" s="16"/>
      <c r="F20" s="16"/>
      <c r="G20" s="16"/>
      <c r="H20" s="16"/>
      <c r="I20" s="29"/>
    </row>
    <row r="21" spans="1:9" ht="12.75">
      <c r="A21" s="10"/>
      <c r="D21" s="10"/>
      <c r="E21" s="10"/>
      <c r="F21" s="10"/>
      <c r="G21" s="10"/>
      <c r="H21" s="10"/>
      <c r="I21" s="30"/>
    </row>
    <row r="26" spans="1:9" ht="12.75">
      <c r="A26" s="244" t="s">
        <v>58</v>
      </c>
      <c r="B26" s="245"/>
      <c r="C26" s="73" t="s">
        <v>59</v>
      </c>
      <c r="D26" s="250" t="s">
        <v>126</v>
      </c>
      <c r="E26" s="251"/>
      <c r="F26" s="252" t="s">
        <v>100</v>
      </c>
      <c r="G26" s="73" t="s">
        <v>59</v>
      </c>
      <c r="H26" s="250" t="s">
        <v>141</v>
      </c>
      <c r="I26" s="251"/>
    </row>
    <row r="27" spans="1:9" ht="12.75">
      <c r="A27" s="246"/>
      <c r="B27" s="247"/>
      <c r="C27" s="73" t="s">
        <v>60</v>
      </c>
      <c r="D27" s="255"/>
      <c r="E27" s="256"/>
      <c r="F27" s="253"/>
      <c r="G27" s="73" t="s">
        <v>60</v>
      </c>
      <c r="H27" s="255"/>
      <c r="I27" s="256"/>
    </row>
    <row r="28" spans="1:9" ht="12.75">
      <c r="A28" s="248"/>
      <c r="B28" s="249"/>
      <c r="C28" s="73" t="s">
        <v>61</v>
      </c>
      <c r="D28" s="250"/>
      <c r="E28" s="251"/>
      <c r="F28" s="254"/>
      <c r="G28" s="73" t="s">
        <v>61</v>
      </c>
      <c r="H28" s="250"/>
      <c r="I28" s="251"/>
    </row>
  </sheetData>
  <sheetProtection/>
  <mergeCells count="13">
    <mergeCell ref="H27:I27"/>
    <mergeCell ref="D28:E28"/>
    <mergeCell ref="H28:I28"/>
    <mergeCell ref="A6:A8"/>
    <mergeCell ref="B6:B8"/>
    <mergeCell ref="I7:I8"/>
    <mergeCell ref="A17:B17"/>
    <mergeCell ref="A18:B18"/>
    <mergeCell ref="A26:B28"/>
    <mergeCell ref="D26:E26"/>
    <mergeCell ref="F26:F28"/>
    <mergeCell ref="H26:I26"/>
    <mergeCell ref="D27:E27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4">
      <selection activeCell="K17" sqref="K17"/>
    </sheetView>
  </sheetViews>
  <sheetFormatPr defaultColWidth="9.140625" defaultRowHeight="12.75"/>
  <cols>
    <col min="1" max="1" width="3.421875" style="0" customWidth="1"/>
    <col min="2" max="2" width="25.28125" style="0" customWidth="1"/>
    <col min="3" max="3" width="6.57421875" style="0" customWidth="1"/>
    <col min="4" max="4" width="5.00390625" style="0" customWidth="1"/>
    <col min="5" max="5" width="7.8515625" style="0" customWidth="1"/>
    <col min="6" max="6" width="6.8515625" style="0" customWidth="1"/>
    <col min="7" max="7" width="6.140625" style="0" customWidth="1"/>
    <col min="8" max="8" width="7.00390625" style="0" customWidth="1"/>
    <col min="9" max="9" width="6.42187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5.57421875" style="0" customWidth="1"/>
    <col min="14" max="14" width="6.8515625" style="0" customWidth="1"/>
    <col min="15" max="15" width="6.421875" style="0" customWidth="1"/>
    <col min="16" max="16" width="8.8515625" style="0" customWidth="1"/>
    <col min="17" max="17" width="8.57421875" style="0" customWidth="1"/>
    <col min="18" max="18" width="9.7109375" style="0" customWidth="1"/>
    <col min="19" max="19" width="6.00390625" style="0" customWidth="1"/>
  </cols>
  <sheetData>
    <row r="1" spans="1:19" ht="15.75">
      <c r="A1" s="74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76"/>
      <c r="Q1" s="76"/>
      <c r="R1" s="76"/>
      <c r="S1" s="76"/>
    </row>
    <row r="2" spans="1:19" ht="15.75">
      <c r="A2" s="62" t="s">
        <v>151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6"/>
      <c r="P2" s="76"/>
      <c r="Q2" s="76"/>
      <c r="R2" s="76"/>
      <c r="S2" s="76"/>
    </row>
    <row r="3" spans="1:19" ht="15.75">
      <c r="A3" s="6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6"/>
      <c r="P3" s="76"/>
      <c r="Q3" s="76"/>
      <c r="R3" s="76"/>
      <c r="S3" s="76"/>
    </row>
    <row r="4" spans="1:19" ht="12.75">
      <c r="A4" s="78" t="s">
        <v>21</v>
      </c>
      <c r="B4" s="79" t="s">
        <v>103</v>
      </c>
      <c r="C4" s="80" t="s">
        <v>22</v>
      </c>
      <c r="D4" s="81">
        <v>0</v>
      </c>
      <c r="E4" s="82"/>
      <c r="F4" s="82"/>
      <c r="G4" s="82"/>
      <c r="H4" s="82"/>
      <c r="I4" s="82"/>
      <c r="J4" s="82"/>
      <c r="K4" s="83"/>
      <c r="L4" s="83"/>
      <c r="M4" s="83"/>
      <c r="N4" s="83"/>
      <c r="O4" s="84"/>
      <c r="P4" s="84"/>
      <c r="Q4" s="84"/>
      <c r="R4" s="84"/>
      <c r="S4" s="84"/>
    </row>
    <row r="5" spans="1:19" ht="12.75">
      <c r="A5" s="85"/>
      <c r="B5" s="86"/>
      <c r="C5" s="87"/>
      <c r="D5" s="87"/>
      <c r="E5" s="82"/>
      <c r="F5" s="82"/>
      <c r="G5" s="82"/>
      <c r="H5" s="82"/>
      <c r="I5" s="82"/>
      <c r="J5" s="82"/>
      <c r="K5" s="83"/>
      <c r="L5" s="83"/>
      <c r="M5" s="83"/>
      <c r="N5" s="83"/>
      <c r="O5" s="84"/>
      <c r="P5" s="84"/>
      <c r="Q5" s="84"/>
      <c r="R5" s="84"/>
      <c r="S5" s="84"/>
    </row>
    <row r="6" spans="1:19" ht="12.75">
      <c r="A6" s="78" t="s">
        <v>0</v>
      </c>
      <c r="B6" s="79"/>
      <c r="C6" s="80" t="s">
        <v>32</v>
      </c>
      <c r="D6" s="81" t="s">
        <v>104</v>
      </c>
      <c r="E6" s="88"/>
      <c r="F6" s="89">
        <v>4220</v>
      </c>
      <c r="G6" s="89"/>
      <c r="H6" s="89"/>
      <c r="I6" s="89"/>
      <c r="J6" s="89"/>
      <c r="K6" s="83"/>
      <c r="L6" s="83"/>
      <c r="M6" s="83"/>
      <c r="N6" s="83"/>
      <c r="O6" s="84"/>
      <c r="P6" s="84"/>
      <c r="Q6" s="84"/>
      <c r="R6" s="84"/>
      <c r="S6" s="84"/>
    </row>
    <row r="7" spans="1:19" ht="13.5" thickBot="1">
      <c r="A7" s="276"/>
      <c r="B7" s="277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3.5" thickBot="1">
      <c r="A8" s="90"/>
      <c r="B8" s="91" t="s">
        <v>30</v>
      </c>
      <c r="C8" s="92"/>
      <c r="D8" s="92"/>
      <c r="E8" s="92"/>
      <c r="F8" s="92" t="s">
        <v>74</v>
      </c>
      <c r="G8" s="92"/>
      <c r="H8" s="92"/>
      <c r="I8" s="92" t="s">
        <v>75</v>
      </c>
      <c r="J8" s="92"/>
      <c r="K8" s="92"/>
      <c r="L8" s="92" t="s">
        <v>76</v>
      </c>
      <c r="M8" s="92"/>
      <c r="N8" s="92"/>
      <c r="O8" s="92" t="s">
        <v>77</v>
      </c>
      <c r="P8" s="278" t="s">
        <v>78</v>
      </c>
      <c r="Q8" s="278"/>
      <c r="R8" s="278"/>
      <c r="S8" s="268" t="s">
        <v>53</v>
      </c>
    </row>
    <row r="9" spans="1:19" ht="12.75">
      <c r="A9" s="271" t="s">
        <v>79</v>
      </c>
      <c r="B9" s="273" t="s">
        <v>80</v>
      </c>
      <c r="C9" s="267" t="s">
        <v>81</v>
      </c>
      <c r="D9" s="267" t="s">
        <v>82</v>
      </c>
      <c r="E9" s="267" t="s">
        <v>83</v>
      </c>
      <c r="F9" s="268" t="s">
        <v>84</v>
      </c>
      <c r="G9" s="267" t="s">
        <v>85</v>
      </c>
      <c r="H9" s="267" t="s">
        <v>86</v>
      </c>
      <c r="I9" s="268" t="s">
        <v>87</v>
      </c>
      <c r="J9" s="267" t="s">
        <v>88</v>
      </c>
      <c r="K9" s="267" t="s">
        <v>89</v>
      </c>
      <c r="L9" s="268" t="s">
        <v>90</v>
      </c>
      <c r="M9" s="267" t="s">
        <v>152</v>
      </c>
      <c r="N9" s="267" t="s">
        <v>153</v>
      </c>
      <c r="O9" s="268" t="s">
        <v>91</v>
      </c>
      <c r="P9" s="275" t="s">
        <v>92</v>
      </c>
      <c r="Q9" s="275" t="s">
        <v>93</v>
      </c>
      <c r="R9" s="275" t="s">
        <v>94</v>
      </c>
      <c r="S9" s="268"/>
    </row>
    <row r="10" spans="1:19" ht="86.25" customHeight="1">
      <c r="A10" s="272"/>
      <c r="B10" s="274"/>
      <c r="C10" s="267"/>
      <c r="D10" s="267"/>
      <c r="E10" s="267"/>
      <c r="F10" s="268"/>
      <c r="G10" s="267"/>
      <c r="H10" s="267"/>
      <c r="I10" s="268"/>
      <c r="J10" s="267"/>
      <c r="K10" s="267"/>
      <c r="L10" s="268"/>
      <c r="M10" s="267"/>
      <c r="N10" s="267"/>
      <c r="O10" s="268"/>
      <c r="P10" s="275"/>
      <c r="Q10" s="275"/>
      <c r="R10" s="275"/>
      <c r="S10" s="268"/>
    </row>
    <row r="11" spans="1:19" ht="31.5" customHeight="1">
      <c r="A11" s="224" t="s">
        <v>95</v>
      </c>
      <c r="B11" s="225" t="s">
        <v>110</v>
      </c>
      <c r="C11" s="123" t="s">
        <v>96</v>
      </c>
      <c r="D11" s="124">
        <v>20</v>
      </c>
      <c r="E11" s="124">
        <v>14047</v>
      </c>
      <c r="F11" s="125">
        <f>E11/D11</f>
        <v>702.35</v>
      </c>
      <c r="G11" s="124">
        <v>21</v>
      </c>
      <c r="H11" s="124">
        <v>17535</v>
      </c>
      <c r="I11" s="125">
        <f aca="true" t="shared" si="0" ref="I11:I17">+H11/G11</f>
        <v>835</v>
      </c>
      <c r="J11" s="124">
        <v>21</v>
      </c>
      <c r="K11" s="124">
        <v>17535</v>
      </c>
      <c r="L11" s="125">
        <f aca="true" t="shared" si="1" ref="L11:L17">K11/J11</f>
        <v>835</v>
      </c>
      <c r="M11" s="124">
        <v>20</v>
      </c>
      <c r="N11" s="124">
        <v>14258</v>
      </c>
      <c r="O11" s="125">
        <f aca="true" t="shared" si="2" ref="O11:O27">N11/M11</f>
        <v>712.9</v>
      </c>
      <c r="P11" s="125">
        <f aca="true" t="shared" si="3" ref="P11:P17">O11-F11</f>
        <v>10.549999999999955</v>
      </c>
      <c r="Q11" s="125">
        <f>P11-I11</f>
        <v>-824.45</v>
      </c>
      <c r="R11" s="125">
        <f>Q11-L11</f>
        <v>-1659.45</v>
      </c>
      <c r="S11" s="124" t="s">
        <v>97</v>
      </c>
    </row>
    <row r="12" spans="1:19" ht="52.5" customHeight="1">
      <c r="A12" s="118" t="s">
        <v>111</v>
      </c>
      <c r="B12" s="225" t="s">
        <v>131</v>
      </c>
      <c r="C12" s="123" t="s">
        <v>105</v>
      </c>
      <c r="D12" s="124">
        <v>5</v>
      </c>
      <c r="E12" s="124">
        <v>4223</v>
      </c>
      <c r="F12" s="125">
        <f aca="true" t="shared" si="4" ref="F12:F20">E12/D12</f>
        <v>844.6</v>
      </c>
      <c r="G12" s="124">
        <v>7</v>
      </c>
      <c r="H12" s="124">
        <v>7009</v>
      </c>
      <c r="I12" s="125">
        <f t="shared" si="0"/>
        <v>1001.2857142857143</v>
      </c>
      <c r="J12" s="124">
        <v>7</v>
      </c>
      <c r="K12" s="124">
        <v>10192</v>
      </c>
      <c r="L12" s="125">
        <f t="shared" si="1"/>
        <v>1456</v>
      </c>
      <c r="M12" s="124">
        <v>5</v>
      </c>
      <c r="N12" s="124">
        <v>6533</v>
      </c>
      <c r="O12" s="125">
        <f t="shared" si="2"/>
        <v>1306.6</v>
      </c>
      <c r="P12" s="125">
        <f t="shared" si="3"/>
        <v>461.9999999999999</v>
      </c>
      <c r="Q12" s="125">
        <f>P12-I12</f>
        <v>-539.2857142857144</v>
      </c>
      <c r="R12" s="125">
        <f>Q12-L12</f>
        <v>-1995.2857142857144</v>
      </c>
      <c r="S12" s="124" t="s">
        <v>97</v>
      </c>
    </row>
    <row r="13" spans="1:19" ht="51.75" customHeight="1">
      <c r="A13" s="118" t="s">
        <v>98</v>
      </c>
      <c r="B13" s="225" t="s">
        <v>130</v>
      </c>
      <c r="C13" s="123" t="s">
        <v>96</v>
      </c>
      <c r="D13" s="124">
        <v>30</v>
      </c>
      <c r="E13" s="124">
        <v>6820</v>
      </c>
      <c r="F13" s="125">
        <f t="shared" si="4"/>
        <v>227.33333333333334</v>
      </c>
      <c r="G13" s="124">
        <v>40</v>
      </c>
      <c r="H13" s="126">
        <v>10192</v>
      </c>
      <c r="I13" s="125">
        <f t="shared" si="0"/>
        <v>254.8</v>
      </c>
      <c r="J13" s="124">
        <v>40</v>
      </c>
      <c r="K13" s="126">
        <v>11842</v>
      </c>
      <c r="L13" s="125">
        <f t="shared" si="1"/>
        <v>296.05</v>
      </c>
      <c r="M13" s="124">
        <v>10</v>
      </c>
      <c r="N13" s="124">
        <v>3237</v>
      </c>
      <c r="O13" s="125">
        <f t="shared" si="2"/>
        <v>323.7</v>
      </c>
      <c r="P13" s="125">
        <f t="shared" si="3"/>
        <v>96.36666666666665</v>
      </c>
      <c r="Q13" s="125">
        <f>O13-I13</f>
        <v>68.89999999999998</v>
      </c>
      <c r="R13" s="125">
        <f>O13-L13</f>
        <v>27.649999999999977</v>
      </c>
      <c r="S13" s="124" t="s">
        <v>97</v>
      </c>
    </row>
    <row r="14" spans="1:19" ht="29.25" customHeight="1">
      <c r="A14" s="118" t="s">
        <v>99</v>
      </c>
      <c r="B14" s="233" t="s">
        <v>118</v>
      </c>
      <c r="C14" s="123" t="s">
        <v>105</v>
      </c>
      <c r="D14" s="124"/>
      <c r="E14" s="124"/>
      <c r="F14" s="125" t="e">
        <f t="shared" si="4"/>
        <v>#DIV/0!</v>
      </c>
      <c r="G14" s="124"/>
      <c r="H14" s="124"/>
      <c r="I14" s="125" t="e">
        <f t="shared" si="0"/>
        <v>#DIV/0!</v>
      </c>
      <c r="J14" s="124"/>
      <c r="K14" s="124"/>
      <c r="L14" s="125" t="e">
        <f t="shared" si="1"/>
        <v>#DIV/0!</v>
      </c>
      <c r="M14" s="124"/>
      <c r="N14" s="124"/>
      <c r="O14" s="125" t="e">
        <f t="shared" si="2"/>
        <v>#DIV/0!</v>
      </c>
      <c r="P14" s="125" t="e">
        <f t="shared" si="3"/>
        <v>#DIV/0!</v>
      </c>
      <c r="Q14" s="125" t="e">
        <f>P14-I14</f>
        <v>#DIV/0!</v>
      </c>
      <c r="R14" s="125" t="e">
        <f>Q14-L14</f>
        <v>#DIV/0!</v>
      </c>
      <c r="S14" s="124" t="s">
        <v>97</v>
      </c>
    </row>
    <row r="15" spans="1:19" ht="35.25" customHeight="1">
      <c r="A15" s="118" t="s">
        <v>101</v>
      </c>
      <c r="B15" s="225" t="s">
        <v>116</v>
      </c>
      <c r="C15" s="123" t="s">
        <v>96</v>
      </c>
      <c r="D15" s="124">
        <v>1</v>
      </c>
      <c r="E15" s="124">
        <v>2860</v>
      </c>
      <c r="F15" s="125">
        <f t="shared" si="4"/>
        <v>2860</v>
      </c>
      <c r="G15" s="124">
        <v>1</v>
      </c>
      <c r="H15" s="126">
        <v>3257</v>
      </c>
      <c r="I15" s="125">
        <f t="shared" si="0"/>
        <v>3257</v>
      </c>
      <c r="J15" s="124">
        <v>1</v>
      </c>
      <c r="K15" s="126">
        <v>4907</v>
      </c>
      <c r="L15" s="125">
        <f t="shared" si="1"/>
        <v>4907</v>
      </c>
      <c r="M15" s="124">
        <v>1</v>
      </c>
      <c r="N15" s="124">
        <v>2583</v>
      </c>
      <c r="O15" s="125">
        <f t="shared" si="2"/>
        <v>2583</v>
      </c>
      <c r="P15" s="125">
        <f t="shared" si="3"/>
        <v>-277</v>
      </c>
      <c r="Q15" s="125">
        <f>P15-I15</f>
        <v>-3534</v>
      </c>
      <c r="R15" s="125">
        <f>Q15-L15</f>
        <v>-8441</v>
      </c>
      <c r="S15" s="124" t="s">
        <v>97</v>
      </c>
    </row>
    <row r="16" spans="1:19" ht="45" customHeight="1">
      <c r="A16" s="118" t="s">
        <v>102</v>
      </c>
      <c r="B16" s="233" t="s">
        <v>125</v>
      </c>
      <c r="C16" s="123" t="s">
        <v>96</v>
      </c>
      <c r="D16" s="124"/>
      <c r="E16" s="124"/>
      <c r="F16" s="125" t="e">
        <f t="shared" si="4"/>
        <v>#DIV/0!</v>
      </c>
      <c r="G16" s="124"/>
      <c r="H16" s="124"/>
      <c r="I16" s="125" t="e">
        <f t="shared" si="0"/>
        <v>#DIV/0!</v>
      </c>
      <c r="J16" s="124"/>
      <c r="K16" s="124"/>
      <c r="L16" s="125" t="e">
        <f t="shared" si="1"/>
        <v>#DIV/0!</v>
      </c>
      <c r="M16" s="124"/>
      <c r="N16" s="124"/>
      <c r="O16" s="125" t="e">
        <f t="shared" si="2"/>
        <v>#DIV/0!</v>
      </c>
      <c r="P16" s="125" t="e">
        <f t="shared" si="3"/>
        <v>#DIV/0!</v>
      </c>
      <c r="Q16" s="125" t="e">
        <f aca="true" t="shared" si="5" ref="Q16:Q27">O16-I16</f>
        <v>#DIV/0!</v>
      </c>
      <c r="R16" s="125" t="e">
        <f aca="true" t="shared" si="6" ref="R16:R27">O16-L16</f>
        <v>#DIV/0!</v>
      </c>
      <c r="S16" s="124" t="s">
        <v>97</v>
      </c>
    </row>
    <row r="17" spans="1:19" ht="51">
      <c r="A17" s="118" t="s">
        <v>107</v>
      </c>
      <c r="B17" s="225" t="s">
        <v>132</v>
      </c>
      <c r="C17" s="123" t="s">
        <v>96</v>
      </c>
      <c r="D17" s="124">
        <v>4</v>
      </c>
      <c r="E17" s="124">
        <v>2689</v>
      </c>
      <c r="F17" s="125">
        <f t="shared" si="4"/>
        <v>672.25</v>
      </c>
      <c r="G17" s="124">
        <v>4</v>
      </c>
      <c r="H17" s="126">
        <v>3348</v>
      </c>
      <c r="I17" s="125">
        <f t="shared" si="0"/>
        <v>837</v>
      </c>
      <c r="J17" s="124">
        <v>4</v>
      </c>
      <c r="K17" s="126">
        <v>3854</v>
      </c>
      <c r="L17" s="125">
        <f t="shared" si="1"/>
        <v>963.5</v>
      </c>
      <c r="M17" s="124">
        <v>4</v>
      </c>
      <c r="N17" s="124">
        <v>3053</v>
      </c>
      <c r="O17" s="125">
        <f t="shared" si="2"/>
        <v>763.25</v>
      </c>
      <c r="P17" s="125">
        <f t="shared" si="3"/>
        <v>91</v>
      </c>
      <c r="Q17" s="125">
        <f t="shared" si="5"/>
        <v>-73.75</v>
      </c>
      <c r="R17" s="125">
        <f t="shared" si="6"/>
        <v>-200.25</v>
      </c>
      <c r="S17" s="124" t="s">
        <v>97</v>
      </c>
    </row>
    <row r="18" spans="1:19" ht="38.25">
      <c r="A18" s="118" t="s">
        <v>112</v>
      </c>
      <c r="B18" s="225" t="s">
        <v>119</v>
      </c>
      <c r="C18" s="123" t="s">
        <v>96</v>
      </c>
      <c r="D18" s="124">
        <v>6</v>
      </c>
      <c r="E18" s="124">
        <v>896</v>
      </c>
      <c r="F18" s="125">
        <f t="shared" si="4"/>
        <v>149.33333333333334</v>
      </c>
      <c r="G18" s="124">
        <v>6</v>
      </c>
      <c r="H18" s="124">
        <v>1440</v>
      </c>
      <c r="I18" s="125">
        <f>+H18/G18</f>
        <v>240</v>
      </c>
      <c r="J18" s="124">
        <v>6</v>
      </c>
      <c r="K18" s="124">
        <v>1680</v>
      </c>
      <c r="L18" s="125">
        <f>K18/J18</f>
        <v>280</v>
      </c>
      <c r="M18" s="124">
        <v>6</v>
      </c>
      <c r="N18" s="124">
        <v>1680</v>
      </c>
      <c r="O18" s="125">
        <f>N18/M18</f>
        <v>280</v>
      </c>
      <c r="P18" s="125">
        <f aca="true" t="shared" si="7" ref="P18:P27">O18-F18</f>
        <v>130.66666666666666</v>
      </c>
      <c r="Q18" s="125">
        <f t="shared" si="5"/>
        <v>40</v>
      </c>
      <c r="R18" s="125">
        <f t="shared" si="6"/>
        <v>0</v>
      </c>
      <c r="S18" s="124" t="s">
        <v>97</v>
      </c>
    </row>
    <row r="19" spans="1:19" ht="40.5" customHeight="1">
      <c r="A19" s="118" t="s">
        <v>74</v>
      </c>
      <c r="B19" s="225" t="s">
        <v>120</v>
      </c>
      <c r="C19" s="226" t="s">
        <v>96</v>
      </c>
      <c r="D19" s="227">
        <v>7500</v>
      </c>
      <c r="E19" s="227">
        <v>955</v>
      </c>
      <c r="F19" s="228">
        <f t="shared" si="4"/>
        <v>0.12733333333333333</v>
      </c>
      <c r="G19" s="227">
        <v>1</v>
      </c>
      <c r="H19" s="227">
        <v>585</v>
      </c>
      <c r="I19" s="228">
        <f>+H19/G19</f>
        <v>585</v>
      </c>
      <c r="J19" s="227">
        <v>1</v>
      </c>
      <c r="K19" s="227">
        <v>585</v>
      </c>
      <c r="L19" s="228">
        <f>K19/J19</f>
        <v>585</v>
      </c>
      <c r="M19" s="227"/>
      <c r="N19" s="227"/>
      <c r="O19" s="125" t="e">
        <f>N19/M19</f>
        <v>#DIV/0!</v>
      </c>
      <c r="P19" s="125" t="e">
        <f t="shared" si="7"/>
        <v>#DIV/0!</v>
      </c>
      <c r="Q19" s="125" t="e">
        <f t="shared" si="5"/>
        <v>#DIV/0!</v>
      </c>
      <c r="R19" s="125" t="e">
        <f t="shared" si="6"/>
        <v>#DIV/0!</v>
      </c>
      <c r="S19" s="124"/>
    </row>
    <row r="20" spans="1:19" ht="65.25" customHeight="1">
      <c r="A20" s="129" t="s">
        <v>108</v>
      </c>
      <c r="B20" s="225" t="s">
        <v>133</v>
      </c>
      <c r="C20" s="123" t="s">
        <v>96</v>
      </c>
      <c r="D20" s="124">
        <v>1</v>
      </c>
      <c r="E20" s="124"/>
      <c r="F20" s="125">
        <f t="shared" si="4"/>
        <v>0</v>
      </c>
      <c r="G20" s="124">
        <v>1</v>
      </c>
      <c r="H20" s="126">
        <v>1315</v>
      </c>
      <c r="I20" s="125">
        <f>+H20/G20</f>
        <v>1315</v>
      </c>
      <c r="J20" s="124">
        <v>1</v>
      </c>
      <c r="K20" s="126">
        <v>1315</v>
      </c>
      <c r="L20" s="125">
        <f>K20/J20</f>
        <v>1315</v>
      </c>
      <c r="M20" s="124"/>
      <c r="N20" s="124">
        <v>636</v>
      </c>
      <c r="O20" s="125" t="e">
        <f t="shared" si="2"/>
        <v>#DIV/0!</v>
      </c>
      <c r="P20" s="125" t="e">
        <f t="shared" si="7"/>
        <v>#DIV/0!</v>
      </c>
      <c r="Q20" s="125" t="e">
        <f t="shared" si="5"/>
        <v>#DIV/0!</v>
      </c>
      <c r="R20" s="125" t="e">
        <f t="shared" si="6"/>
        <v>#DIV/0!</v>
      </c>
      <c r="S20" s="124" t="s">
        <v>97</v>
      </c>
    </row>
    <row r="21" spans="1:19" ht="25.5" customHeight="1" hidden="1">
      <c r="A21" s="118"/>
      <c r="B21" s="127"/>
      <c r="C21" s="123"/>
      <c r="D21" s="124"/>
      <c r="E21" s="124"/>
      <c r="F21" s="125"/>
      <c r="G21" s="124"/>
      <c r="H21" s="124"/>
      <c r="I21" s="125"/>
      <c r="J21" s="124"/>
      <c r="K21" s="124"/>
      <c r="L21" s="125"/>
      <c r="M21" s="124"/>
      <c r="N21" s="124"/>
      <c r="O21" s="125" t="e">
        <f t="shared" si="2"/>
        <v>#DIV/0!</v>
      </c>
      <c r="P21" s="125" t="e">
        <f t="shared" si="7"/>
        <v>#DIV/0!</v>
      </c>
      <c r="Q21" s="125" t="e">
        <f t="shared" si="5"/>
        <v>#DIV/0!</v>
      </c>
      <c r="R21" s="125" t="e">
        <f t="shared" si="6"/>
        <v>#DIV/0!</v>
      </c>
      <c r="S21" s="124" t="s">
        <v>97</v>
      </c>
    </row>
    <row r="22" spans="1:19" ht="36.75" customHeight="1" hidden="1">
      <c r="A22" s="118"/>
      <c r="B22" s="127"/>
      <c r="C22" s="123"/>
      <c r="D22" s="124"/>
      <c r="E22" s="124"/>
      <c r="F22" s="125"/>
      <c r="G22" s="124"/>
      <c r="H22" s="124"/>
      <c r="I22" s="125"/>
      <c r="J22" s="124"/>
      <c r="K22" s="124"/>
      <c r="L22" s="125"/>
      <c r="M22" s="124"/>
      <c r="N22" s="124"/>
      <c r="O22" s="125" t="e">
        <f t="shared" si="2"/>
        <v>#DIV/0!</v>
      </c>
      <c r="P22" s="125" t="e">
        <f t="shared" si="7"/>
        <v>#DIV/0!</v>
      </c>
      <c r="Q22" s="125" t="e">
        <f t="shared" si="5"/>
        <v>#DIV/0!</v>
      </c>
      <c r="R22" s="125" t="e">
        <f t="shared" si="6"/>
        <v>#DIV/0!</v>
      </c>
      <c r="S22" s="124" t="s">
        <v>97</v>
      </c>
    </row>
    <row r="23" spans="1:19" ht="12.75" hidden="1">
      <c r="A23" s="118"/>
      <c r="B23" s="127"/>
      <c r="C23" s="123"/>
      <c r="D23" s="124"/>
      <c r="E23" s="124"/>
      <c r="F23" s="125"/>
      <c r="G23" s="124"/>
      <c r="H23" s="126"/>
      <c r="I23" s="125"/>
      <c r="J23" s="124"/>
      <c r="K23" s="126"/>
      <c r="L23" s="125"/>
      <c r="M23" s="124"/>
      <c r="N23" s="124"/>
      <c r="O23" s="125" t="e">
        <f t="shared" si="2"/>
        <v>#DIV/0!</v>
      </c>
      <c r="P23" s="125" t="e">
        <f t="shared" si="7"/>
        <v>#DIV/0!</v>
      </c>
      <c r="Q23" s="125" t="e">
        <f t="shared" si="5"/>
        <v>#DIV/0!</v>
      </c>
      <c r="R23" s="125" t="e">
        <f t="shared" si="6"/>
        <v>#DIV/0!</v>
      </c>
      <c r="S23" s="124" t="s">
        <v>97</v>
      </c>
    </row>
    <row r="24" spans="1:19" ht="12.75" hidden="1">
      <c r="A24" s="118"/>
      <c r="B24" s="127"/>
      <c r="C24" s="123"/>
      <c r="D24" s="124"/>
      <c r="E24" s="124"/>
      <c r="F24" s="125"/>
      <c r="G24" s="124"/>
      <c r="H24" s="126"/>
      <c r="I24" s="125"/>
      <c r="J24" s="124"/>
      <c r="K24" s="126"/>
      <c r="L24" s="125"/>
      <c r="M24" s="124"/>
      <c r="N24" s="124"/>
      <c r="O24" s="125" t="e">
        <f t="shared" si="2"/>
        <v>#DIV/0!</v>
      </c>
      <c r="P24" s="125" t="e">
        <f t="shared" si="7"/>
        <v>#DIV/0!</v>
      </c>
      <c r="Q24" s="125" t="e">
        <f t="shared" si="5"/>
        <v>#DIV/0!</v>
      </c>
      <c r="R24" s="125" t="e">
        <f t="shared" si="6"/>
        <v>#DIV/0!</v>
      </c>
      <c r="S24" s="124" t="s">
        <v>97</v>
      </c>
    </row>
    <row r="25" spans="1:19" ht="12.75" hidden="1">
      <c r="A25" s="122"/>
      <c r="B25" s="127"/>
      <c r="C25" s="123"/>
      <c r="D25" s="124"/>
      <c r="E25" s="124"/>
      <c r="F25" s="125"/>
      <c r="G25" s="124"/>
      <c r="H25" s="126"/>
      <c r="I25" s="125"/>
      <c r="J25" s="124"/>
      <c r="K25" s="126"/>
      <c r="L25" s="125"/>
      <c r="M25" s="124"/>
      <c r="N25" s="124"/>
      <c r="O25" s="125" t="e">
        <f t="shared" si="2"/>
        <v>#DIV/0!</v>
      </c>
      <c r="P25" s="125" t="e">
        <f t="shared" si="7"/>
        <v>#DIV/0!</v>
      </c>
      <c r="Q25" s="125" t="e">
        <f t="shared" si="5"/>
        <v>#DIV/0!</v>
      </c>
      <c r="R25" s="125" t="e">
        <f t="shared" si="6"/>
        <v>#DIV/0!</v>
      </c>
      <c r="S25" s="124"/>
    </row>
    <row r="26" spans="1:19" ht="12.75" hidden="1">
      <c r="A26" s="121"/>
      <c r="B26" s="127"/>
      <c r="C26" s="123"/>
      <c r="D26" s="124"/>
      <c r="E26" s="124"/>
      <c r="F26" s="125"/>
      <c r="G26" s="124"/>
      <c r="H26" s="126"/>
      <c r="I26" s="125"/>
      <c r="J26" s="124"/>
      <c r="K26" s="126"/>
      <c r="L26" s="125"/>
      <c r="M26" s="124"/>
      <c r="N26" s="124"/>
      <c r="O26" s="125" t="e">
        <f t="shared" si="2"/>
        <v>#DIV/0!</v>
      </c>
      <c r="P26" s="125" t="e">
        <f t="shared" si="7"/>
        <v>#DIV/0!</v>
      </c>
      <c r="Q26" s="125" t="e">
        <f t="shared" si="5"/>
        <v>#DIV/0!</v>
      </c>
      <c r="R26" s="125" t="e">
        <f t="shared" si="6"/>
        <v>#DIV/0!</v>
      </c>
      <c r="S26" s="124"/>
    </row>
    <row r="27" spans="1:19" ht="12.75" hidden="1">
      <c r="A27" s="121"/>
      <c r="B27" s="128"/>
      <c r="C27" s="123"/>
      <c r="D27" s="124"/>
      <c r="E27" s="124"/>
      <c r="F27" s="125"/>
      <c r="G27" s="124"/>
      <c r="H27" s="126"/>
      <c r="I27" s="125"/>
      <c r="J27" s="124"/>
      <c r="K27" s="126"/>
      <c r="L27" s="125"/>
      <c r="M27" s="124"/>
      <c r="N27" s="124"/>
      <c r="O27" s="125" t="e">
        <f t="shared" si="2"/>
        <v>#DIV/0!</v>
      </c>
      <c r="P27" s="125" t="e">
        <f t="shared" si="7"/>
        <v>#DIV/0!</v>
      </c>
      <c r="Q27" s="125" t="e">
        <f t="shared" si="5"/>
        <v>#DIV/0!</v>
      </c>
      <c r="R27" s="125" t="e">
        <f t="shared" si="6"/>
        <v>#DIV/0!</v>
      </c>
      <c r="S27" s="124"/>
    </row>
    <row r="28" spans="2:19" ht="12.75" hidden="1">
      <c r="B28" s="119"/>
      <c r="D28" s="23"/>
      <c r="E28" s="130">
        <f>SUM(E11:E27)</f>
        <v>32490</v>
      </c>
      <c r="F28" s="130"/>
      <c r="G28" s="130"/>
      <c r="H28" s="130">
        <f>SUM(H11:H27)</f>
        <v>44681</v>
      </c>
      <c r="I28" s="130"/>
      <c r="J28" s="130"/>
      <c r="K28" s="130">
        <f>SUM(K11:K27)</f>
        <v>51910</v>
      </c>
      <c r="L28" s="130"/>
      <c r="M28" s="130"/>
      <c r="N28" s="130">
        <f>SUM(N11:N27)</f>
        <v>31980</v>
      </c>
      <c r="O28" s="120"/>
      <c r="P28" s="120"/>
      <c r="Q28" s="120"/>
      <c r="R28" s="120"/>
      <c r="S28" s="120"/>
    </row>
    <row r="29" spans="11:14" ht="12.75" hidden="1">
      <c r="K29" s="120"/>
      <c r="N29" s="120"/>
    </row>
    <row r="34" spans="2:9" ht="13.5" thickBot="1">
      <c r="B34" s="269"/>
      <c r="C34" s="270"/>
      <c r="D34" s="270"/>
      <c r="E34" s="270"/>
      <c r="F34" s="270"/>
      <c r="G34" s="270"/>
      <c r="H34" s="84"/>
      <c r="I34" s="84"/>
    </row>
    <row r="35" spans="2:9" ht="12.75">
      <c r="B35" s="93"/>
      <c r="C35" s="94"/>
      <c r="D35" s="95"/>
      <c r="E35" s="96"/>
      <c r="F35" s="97"/>
      <c r="G35" s="98"/>
      <c r="H35" s="84"/>
      <c r="I35" s="84"/>
    </row>
    <row r="36" spans="2:7" ht="12.75">
      <c r="B36" s="99"/>
      <c r="C36" s="100"/>
      <c r="D36" s="101"/>
      <c r="E36" s="111"/>
      <c r="F36" s="102"/>
      <c r="G36" s="103"/>
    </row>
    <row r="37" spans="2:7" ht="13.5" thickBot="1">
      <c r="B37" s="104"/>
      <c r="C37" s="105"/>
      <c r="D37" s="106"/>
      <c r="E37" s="107"/>
      <c r="F37" s="108"/>
      <c r="G37" s="109"/>
    </row>
    <row r="38" ht="12.75">
      <c r="A38" s="110"/>
    </row>
    <row r="39" spans="1:10" ht="12.75">
      <c r="A39" s="110"/>
      <c r="B39" s="244" t="s">
        <v>58</v>
      </c>
      <c r="C39" s="245"/>
      <c r="D39" s="73" t="s">
        <v>59</v>
      </c>
      <c r="E39" s="250" t="s">
        <v>126</v>
      </c>
      <c r="F39" s="251"/>
      <c r="G39" s="252" t="s">
        <v>100</v>
      </c>
      <c r="H39" s="73" t="s">
        <v>59</v>
      </c>
      <c r="I39" s="250" t="s">
        <v>141</v>
      </c>
      <c r="J39" s="251"/>
    </row>
    <row r="40" spans="1:10" ht="12.75">
      <c r="A40" s="110"/>
      <c r="B40" s="246"/>
      <c r="C40" s="247"/>
      <c r="D40" s="73" t="s">
        <v>60</v>
      </c>
      <c r="E40" s="255"/>
      <c r="F40" s="256"/>
      <c r="G40" s="253"/>
      <c r="H40" s="73" t="s">
        <v>60</v>
      </c>
      <c r="I40" s="255"/>
      <c r="J40" s="256"/>
    </row>
    <row r="41" spans="2:10" ht="12.75" customHeight="1">
      <c r="B41" s="248"/>
      <c r="C41" s="249"/>
      <c r="D41" s="73" t="s">
        <v>61</v>
      </c>
      <c r="E41" s="250"/>
      <c r="F41" s="251"/>
      <c r="G41" s="254"/>
      <c r="H41" s="73" t="s">
        <v>61</v>
      </c>
      <c r="I41" s="250"/>
      <c r="J41" s="251"/>
    </row>
    <row r="43" ht="19.5" customHeight="1"/>
    <row r="51" ht="12.75">
      <c r="N51" s="120"/>
    </row>
  </sheetData>
  <sheetProtection/>
  <mergeCells count="30">
    <mergeCell ref="Q9:Q10"/>
    <mergeCell ref="L9:L10"/>
    <mergeCell ref="M9:M10"/>
    <mergeCell ref="A7:B7"/>
    <mergeCell ref="P8:R8"/>
    <mergeCell ref="R9:R10"/>
    <mergeCell ref="J9:J10"/>
    <mergeCell ref="K9:K10"/>
    <mergeCell ref="F9:F10"/>
    <mergeCell ref="G9:G10"/>
    <mergeCell ref="E41:F41"/>
    <mergeCell ref="S8:S10"/>
    <mergeCell ref="A9:A10"/>
    <mergeCell ref="B9:B10"/>
    <mergeCell ref="C9:C10"/>
    <mergeCell ref="D9:D10"/>
    <mergeCell ref="E9:E10"/>
    <mergeCell ref="N9:N10"/>
    <mergeCell ref="O9:O10"/>
    <mergeCell ref="P9:P10"/>
    <mergeCell ref="I41:J41"/>
    <mergeCell ref="H9:H10"/>
    <mergeCell ref="I9:I10"/>
    <mergeCell ref="B34:G34"/>
    <mergeCell ref="B39:C41"/>
    <mergeCell ref="E39:F39"/>
    <mergeCell ref="G39:G41"/>
    <mergeCell ref="I39:J39"/>
    <mergeCell ref="E40:F40"/>
    <mergeCell ref="I40:J40"/>
  </mergeCells>
  <printOptions/>
  <pageMargins left="0.25" right="0.25" top="0.75" bottom="0.75" header="0.3" footer="0.3"/>
  <pageSetup fitToHeight="0" fitToWidth="1" horizontalDpi="600" verticalDpi="600" orientation="landscape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3">
      <selection activeCell="H18" sqref="H18"/>
    </sheetView>
  </sheetViews>
  <sheetFormatPr defaultColWidth="9.140625" defaultRowHeight="12.75"/>
  <cols>
    <col min="1" max="1" width="11.140625" style="133" customWidth="1"/>
    <col min="2" max="2" width="25.28125" style="133" customWidth="1"/>
    <col min="3" max="3" width="8.57421875" style="133" customWidth="1"/>
    <col min="4" max="4" width="24.8515625" style="133" customWidth="1"/>
    <col min="5" max="5" width="14.28125" style="133" customWidth="1"/>
    <col min="6" max="7" width="13.7109375" style="133" customWidth="1"/>
    <col min="8" max="9" width="9.140625" style="133" customWidth="1"/>
    <col min="10" max="10" width="13.57421875" style="133" customWidth="1"/>
    <col min="11" max="16384" width="9.140625" style="133" customWidth="1"/>
  </cols>
  <sheetData>
    <row r="1" spans="1:10" ht="12.75">
      <c r="A1" s="161" t="s">
        <v>62</v>
      </c>
      <c r="B1" s="162"/>
      <c r="C1" s="163"/>
      <c r="D1" s="164"/>
      <c r="E1" s="162"/>
      <c r="F1" s="162"/>
      <c r="G1" s="162"/>
      <c r="H1" s="162"/>
      <c r="I1" s="162"/>
      <c r="J1" s="165"/>
    </row>
    <row r="2" spans="1:10" ht="12.75">
      <c r="A2" s="134" t="s">
        <v>154</v>
      </c>
      <c r="B2" s="135"/>
      <c r="C2" s="135"/>
      <c r="D2" s="136"/>
      <c r="E2" s="135"/>
      <c r="F2" s="135"/>
      <c r="G2" s="135"/>
      <c r="H2" s="135"/>
      <c r="I2" s="135"/>
      <c r="J2" s="136"/>
    </row>
    <row r="3" spans="1:10" ht="13.5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51">
      <c r="A4" s="196" t="s">
        <v>32</v>
      </c>
      <c r="B4" s="197" t="s">
        <v>114</v>
      </c>
      <c r="C4" s="198" t="s">
        <v>63</v>
      </c>
      <c r="D4" s="199" t="s">
        <v>123</v>
      </c>
      <c r="E4" s="200"/>
      <c r="F4" s="200"/>
      <c r="G4" s="200"/>
      <c r="H4" s="200"/>
      <c r="I4" s="201"/>
      <c r="J4" s="202" t="s">
        <v>53</v>
      </c>
    </row>
    <row r="5" spans="1:10" ht="12.75">
      <c r="A5" s="203" t="s">
        <v>64</v>
      </c>
      <c r="B5" s="204" t="s">
        <v>65</v>
      </c>
      <c r="C5" s="205"/>
      <c r="D5" s="206"/>
      <c r="E5" s="207"/>
      <c r="F5" s="207"/>
      <c r="G5" s="207"/>
      <c r="H5" s="207"/>
      <c r="I5" s="208"/>
      <c r="J5" s="209" t="s">
        <v>66</v>
      </c>
    </row>
    <row r="6" spans="1:10" ht="45.75" customHeight="1">
      <c r="A6" s="203"/>
      <c r="B6" s="204"/>
      <c r="C6" s="204"/>
      <c r="D6" s="210" t="s">
        <v>67</v>
      </c>
      <c r="E6" s="211"/>
      <c r="F6" s="211"/>
      <c r="G6" s="211"/>
      <c r="H6" s="211"/>
      <c r="I6" s="212"/>
      <c r="J6" s="209" t="s">
        <v>66</v>
      </c>
    </row>
    <row r="7" spans="1:10" ht="102">
      <c r="A7" s="167" t="s">
        <v>121</v>
      </c>
      <c r="B7" s="166"/>
      <c r="C7" s="138" t="s">
        <v>68</v>
      </c>
      <c r="D7" s="138" t="s">
        <v>122</v>
      </c>
      <c r="E7" s="138" t="s">
        <v>69</v>
      </c>
      <c r="F7" s="138" t="s">
        <v>70</v>
      </c>
      <c r="G7" s="138" t="s">
        <v>155</v>
      </c>
      <c r="H7" s="138" t="s">
        <v>156</v>
      </c>
      <c r="I7" s="139" t="s">
        <v>71</v>
      </c>
      <c r="J7" s="168"/>
    </row>
    <row r="8" spans="1:10" ht="42.75" customHeight="1">
      <c r="A8" s="169" t="s">
        <v>72</v>
      </c>
      <c r="B8" s="170" t="s">
        <v>110</v>
      </c>
      <c r="C8" s="171"/>
      <c r="D8" s="172"/>
      <c r="E8" s="173"/>
      <c r="F8" s="140"/>
      <c r="G8" s="173"/>
      <c r="H8" s="192"/>
      <c r="I8" s="141"/>
      <c r="J8" s="142" t="s">
        <v>66</v>
      </c>
    </row>
    <row r="9" spans="1:10" ht="42.75" customHeight="1">
      <c r="A9" s="174"/>
      <c r="B9" s="175"/>
      <c r="C9" s="176" t="s">
        <v>95</v>
      </c>
      <c r="D9" s="225" t="s">
        <v>110</v>
      </c>
      <c r="E9" s="232">
        <v>14047</v>
      </c>
      <c r="F9" s="232">
        <v>17535</v>
      </c>
      <c r="G9" s="232">
        <v>17535</v>
      </c>
      <c r="H9" s="231">
        <v>14258</v>
      </c>
      <c r="I9" s="239">
        <f>H9/G9</f>
        <v>0.813116623895067</v>
      </c>
      <c r="J9" s="143"/>
    </row>
    <row r="10" spans="1:10" ht="51">
      <c r="A10" s="169" t="s">
        <v>106</v>
      </c>
      <c r="B10" s="178" t="s">
        <v>115</v>
      </c>
      <c r="C10" s="179"/>
      <c r="D10" s="132"/>
      <c r="E10" s="180"/>
      <c r="F10" s="180"/>
      <c r="G10" s="180"/>
      <c r="H10" s="193"/>
      <c r="I10" s="240"/>
      <c r="J10" s="142" t="s">
        <v>66</v>
      </c>
    </row>
    <row r="11" spans="1:10" ht="43.5" customHeight="1">
      <c r="A11" s="174"/>
      <c r="B11" s="229"/>
      <c r="C11" s="177" t="s">
        <v>111</v>
      </c>
      <c r="D11" s="225" t="s">
        <v>131</v>
      </c>
      <c r="E11" s="190">
        <v>4223</v>
      </c>
      <c r="F11" s="191">
        <v>7009</v>
      </c>
      <c r="G11" s="191">
        <v>7999</v>
      </c>
      <c r="H11" s="234">
        <v>7093</v>
      </c>
      <c r="I11" s="239">
        <f>H11/G11</f>
        <v>0.8867358419802476</v>
      </c>
      <c r="J11" s="143" t="s">
        <v>66</v>
      </c>
    </row>
    <row r="12" spans="1:10" ht="48.75" customHeight="1">
      <c r="A12" s="174"/>
      <c r="B12" s="229"/>
      <c r="C12" s="181" t="s">
        <v>98</v>
      </c>
      <c r="D12" s="225" t="s">
        <v>130</v>
      </c>
      <c r="E12" s="190">
        <v>6820</v>
      </c>
      <c r="F12" s="191">
        <v>9096</v>
      </c>
      <c r="G12" s="191">
        <v>10192</v>
      </c>
      <c r="H12" s="234">
        <v>6533</v>
      </c>
      <c r="I12" s="239">
        <f>H12/G12</f>
        <v>0.6409929356357927</v>
      </c>
      <c r="J12" s="143" t="s">
        <v>66</v>
      </c>
    </row>
    <row r="13" spans="1:10" ht="33.75" customHeight="1">
      <c r="A13" s="144"/>
      <c r="B13" s="138"/>
      <c r="C13" s="181" t="s">
        <v>99</v>
      </c>
      <c r="D13" s="225" t="s">
        <v>118</v>
      </c>
      <c r="E13" s="190"/>
      <c r="F13" s="191"/>
      <c r="G13" s="191"/>
      <c r="H13" s="190"/>
      <c r="I13" s="239" t="e">
        <f aca="true" t="shared" si="0" ref="I13:I23">H13/G13</f>
        <v>#DIV/0!</v>
      </c>
      <c r="J13" s="143" t="s">
        <v>66</v>
      </c>
    </row>
    <row r="14" spans="1:10" ht="31.5" customHeight="1">
      <c r="A14" s="144"/>
      <c r="B14" s="138"/>
      <c r="C14" s="181" t="s">
        <v>101</v>
      </c>
      <c r="D14" s="225" t="s">
        <v>116</v>
      </c>
      <c r="E14" s="190">
        <v>2860</v>
      </c>
      <c r="F14" s="232">
        <v>4907</v>
      </c>
      <c r="G14" s="232">
        <v>4907</v>
      </c>
      <c r="H14" s="190">
        <v>2583</v>
      </c>
      <c r="I14" s="239">
        <f t="shared" si="0"/>
        <v>0.5263908701854494</v>
      </c>
      <c r="J14" s="143" t="s">
        <v>66</v>
      </c>
    </row>
    <row r="15" spans="1:10" ht="50.25" customHeight="1">
      <c r="A15" s="169" t="s">
        <v>135</v>
      </c>
      <c r="B15" s="145" t="s">
        <v>117</v>
      </c>
      <c r="C15" s="182"/>
      <c r="D15" s="146"/>
      <c r="E15" s="147"/>
      <c r="F15" s="148"/>
      <c r="G15" s="148"/>
      <c r="H15" s="194"/>
      <c r="I15" s="240" t="e">
        <f t="shared" si="0"/>
        <v>#DIV/0!</v>
      </c>
      <c r="J15" s="142" t="s">
        <v>66</v>
      </c>
    </row>
    <row r="16" spans="1:10" ht="28.5" customHeight="1">
      <c r="A16" s="174"/>
      <c r="B16" s="149"/>
      <c r="C16" s="181" t="s">
        <v>102</v>
      </c>
      <c r="D16" s="225" t="s">
        <v>125</v>
      </c>
      <c r="E16" s="238">
        <v>792</v>
      </c>
      <c r="F16" s="231"/>
      <c r="G16" s="231"/>
      <c r="H16" s="230"/>
      <c r="I16" s="239" t="e">
        <f t="shared" si="0"/>
        <v>#DIV/0!</v>
      </c>
      <c r="J16" s="143"/>
    </row>
    <row r="17" spans="1:10" ht="38.25">
      <c r="A17" s="169" t="s">
        <v>113</v>
      </c>
      <c r="B17" s="150" t="s">
        <v>109</v>
      </c>
      <c r="C17" s="183"/>
      <c r="D17" s="132"/>
      <c r="E17" s="180"/>
      <c r="F17" s="180"/>
      <c r="G17" s="180"/>
      <c r="H17" s="195"/>
      <c r="I17" s="240" t="e">
        <f t="shared" si="0"/>
        <v>#DIV/0!</v>
      </c>
      <c r="J17" s="142"/>
    </row>
    <row r="18" spans="1:10" ht="51">
      <c r="A18" s="151"/>
      <c r="B18" s="151"/>
      <c r="C18" s="184" t="s">
        <v>107</v>
      </c>
      <c r="D18" s="225" t="s">
        <v>132</v>
      </c>
      <c r="E18" s="235">
        <v>2689</v>
      </c>
      <c r="F18" s="231">
        <v>1315</v>
      </c>
      <c r="G18" s="231">
        <v>1315</v>
      </c>
      <c r="H18" s="230">
        <v>639</v>
      </c>
      <c r="I18" s="241">
        <f t="shared" si="0"/>
        <v>0.4859315589353612</v>
      </c>
      <c r="J18" s="151"/>
    </row>
    <row r="19" spans="1:10" ht="38.25">
      <c r="A19" s="151"/>
      <c r="B19" s="151"/>
      <c r="C19" s="184" t="s">
        <v>112</v>
      </c>
      <c r="D19" s="225" t="s">
        <v>119</v>
      </c>
      <c r="E19" s="235">
        <v>1139</v>
      </c>
      <c r="F19" s="231">
        <v>5534</v>
      </c>
      <c r="G19" s="231">
        <v>5534</v>
      </c>
      <c r="H19" s="230">
        <v>4733</v>
      </c>
      <c r="I19" s="241">
        <f t="shared" si="0"/>
        <v>0.8552584026020962</v>
      </c>
      <c r="J19" s="151"/>
    </row>
    <row r="20" spans="1:10" ht="63.75">
      <c r="A20" s="185" t="s">
        <v>136</v>
      </c>
      <c r="B20" s="152" t="s">
        <v>134</v>
      </c>
      <c r="C20" s="186"/>
      <c r="D20" s="153"/>
      <c r="E20" s="140"/>
      <c r="F20" s="236"/>
      <c r="G20" s="236"/>
      <c r="H20" s="237">
        <v>0</v>
      </c>
      <c r="I20" s="240" t="e">
        <f t="shared" si="0"/>
        <v>#DIV/0!</v>
      </c>
      <c r="J20" s="154"/>
    </row>
    <row r="21" spans="1:10" ht="25.5">
      <c r="A21" s="187"/>
      <c r="B21" s="155"/>
      <c r="C21" s="184" t="s">
        <v>74</v>
      </c>
      <c r="D21" s="225" t="s">
        <v>120</v>
      </c>
      <c r="E21" s="235">
        <v>415</v>
      </c>
      <c r="F21" s="231">
        <v>585</v>
      </c>
      <c r="G21" s="231"/>
      <c r="H21" s="235"/>
      <c r="I21" s="241" t="e">
        <f t="shared" si="0"/>
        <v>#DIV/0!</v>
      </c>
      <c r="J21" s="151"/>
    </row>
    <row r="22" spans="1:10" ht="63.75">
      <c r="A22" s="187"/>
      <c r="B22" s="155"/>
      <c r="C22" s="184" t="s">
        <v>108</v>
      </c>
      <c r="D22" s="225" t="s">
        <v>133</v>
      </c>
      <c r="E22" s="235">
        <v>2131</v>
      </c>
      <c r="F22" s="231"/>
      <c r="G22" s="231"/>
      <c r="H22" s="235"/>
      <c r="I22" s="241" t="e">
        <f t="shared" si="0"/>
        <v>#DIV/0!</v>
      </c>
      <c r="J22" s="151"/>
    </row>
    <row r="23" spans="1:10" ht="29.25" customHeight="1">
      <c r="A23" s="156"/>
      <c r="B23" s="156"/>
      <c r="C23" s="188"/>
      <c r="D23" s="157"/>
      <c r="E23" s="158"/>
      <c r="F23" s="158">
        <v>48069</v>
      </c>
      <c r="G23" s="158">
        <v>48069</v>
      </c>
      <c r="H23" s="158">
        <v>35840</v>
      </c>
      <c r="I23" s="159">
        <f t="shared" si="0"/>
        <v>0.745594874035241</v>
      </c>
      <c r="J23" s="156"/>
    </row>
    <row r="24" spans="5:8" ht="12.75">
      <c r="E24" s="160"/>
      <c r="G24" s="160"/>
      <c r="H24" s="160"/>
    </row>
    <row r="25" spans="2:10" ht="12.75">
      <c r="B25" s="279" t="s">
        <v>58</v>
      </c>
      <c r="C25" s="280"/>
      <c r="D25" s="189" t="s">
        <v>59</v>
      </c>
      <c r="E25" s="285" t="s">
        <v>126</v>
      </c>
      <c r="F25" s="286"/>
      <c r="G25" s="287" t="s">
        <v>100</v>
      </c>
      <c r="H25" s="189" t="s">
        <v>59</v>
      </c>
      <c r="I25" s="285" t="s">
        <v>141</v>
      </c>
      <c r="J25" s="286"/>
    </row>
    <row r="26" spans="2:10" ht="12.75">
      <c r="B26" s="281"/>
      <c r="C26" s="282"/>
      <c r="D26" s="189" t="s">
        <v>60</v>
      </c>
      <c r="E26" s="290"/>
      <c r="F26" s="291"/>
      <c r="G26" s="288"/>
      <c r="H26" s="189" t="s">
        <v>60</v>
      </c>
      <c r="I26" s="290"/>
      <c r="J26" s="291"/>
    </row>
    <row r="27" spans="2:10" ht="12.75">
      <c r="B27" s="283"/>
      <c r="C27" s="284"/>
      <c r="D27" s="189" t="s">
        <v>61</v>
      </c>
      <c r="E27" s="285"/>
      <c r="F27" s="286"/>
      <c r="G27" s="289"/>
      <c r="H27" s="189" t="s">
        <v>61</v>
      </c>
      <c r="I27" s="285"/>
      <c r="J27" s="286"/>
    </row>
  </sheetData>
  <sheetProtection/>
  <mergeCells count="8">
    <mergeCell ref="B25:C27"/>
    <mergeCell ref="E25:F25"/>
    <mergeCell ref="G25:G27"/>
    <mergeCell ref="I25:J25"/>
    <mergeCell ref="E26:F26"/>
    <mergeCell ref="I26:J26"/>
    <mergeCell ref="E27:F27"/>
    <mergeCell ref="I27:J27"/>
  </mergeCells>
  <printOptions/>
  <pageMargins left="0.25" right="0.25" top="0.75" bottom="0.75" header="0.3" footer="0.3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0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2" max="2" width="31.00390625" style="0" customWidth="1"/>
    <col min="9" max="9" width="12.140625" style="0" customWidth="1"/>
  </cols>
  <sheetData>
    <row r="3" spans="1:11" ht="15.75">
      <c r="A3" s="58" t="s">
        <v>44</v>
      </c>
      <c r="B3" s="59"/>
      <c r="C3" s="60"/>
      <c r="D3" s="59"/>
      <c r="E3" s="59"/>
      <c r="F3" s="59"/>
      <c r="G3" s="61"/>
      <c r="H3" s="61"/>
      <c r="I3" s="61"/>
      <c r="J3" s="59"/>
      <c r="K3" s="59"/>
    </row>
    <row r="4" spans="1:11" ht="12.75">
      <c r="A4" s="62" t="s">
        <v>158</v>
      </c>
      <c r="B4" s="63"/>
      <c r="C4" s="63"/>
      <c r="D4" s="63"/>
      <c r="E4" s="63"/>
      <c r="F4" s="63"/>
      <c r="G4" s="64"/>
      <c r="H4" s="64"/>
      <c r="I4" s="64"/>
      <c r="J4" s="63"/>
      <c r="K4" s="63"/>
    </row>
    <row r="5" spans="1:11" ht="12.75">
      <c r="A5" s="62"/>
      <c r="B5" s="63"/>
      <c r="C5" s="63"/>
      <c r="D5" s="63"/>
      <c r="E5" s="63"/>
      <c r="F5" s="63"/>
      <c r="G5" s="64"/>
      <c r="H5" s="64"/>
      <c r="I5" s="64"/>
      <c r="J5" s="63"/>
      <c r="K5" s="63"/>
    </row>
    <row r="6" spans="1:11" ht="12.75">
      <c r="A6" s="65" t="s">
        <v>45</v>
      </c>
      <c r="B6" s="66"/>
      <c r="C6" s="65"/>
      <c r="D6" s="66"/>
      <c r="E6" s="66"/>
      <c r="F6" s="66"/>
      <c r="G6" s="67"/>
      <c r="H6" s="67"/>
      <c r="I6" s="67"/>
      <c r="J6" s="66"/>
      <c r="K6" s="66"/>
    </row>
    <row r="7" spans="1:11" ht="13.5" thickBot="1">
      <c r="A7" s="68"/>
      <c r="B7" s="68"/>
      <c r="C7" s="69"/>
      <c r="D7" s="68"/>
      <c r="E7" s="69"/>
      <c r="F7" s="69"/>
      <c r="G7" s="70"/>
      <c r="H7" s="70"/>
      <c r="I7" s="70"/>
      <c r="J7" s="68"/>
      <c r="K7" s="68"/>
    </row>
    <row r="8" spans="1:11" ht="33.75">
      <c r="A8" s="296" t="s">
        <v>46</v>
      </c>
      <c r="B8" s="292" t="s">
        <v>47</v>
      </c>
      <c r="C8" s="71" t="s">
        <v>48</v>
      </c>
      <c r="D8" s="71" t="s">
        <v>49</v>
      </c>
      <c r="E8" s="71" t="s">
        <v>50</v>
      </c>
      <c r="F8" s="71"/>
      <c r="G8" s="292" t="s">
        <v>143</v>
      </c>
      <c r="H8" s="292" t="s">
        <v>51</v>
      </c>
      <c r="I8" s="292" t="s">
        <v>157</v>
      </c>
      <c r="J8" s="292" t="s">
        <v>52</v>
      </c>
      <c r="K8" s="294" t="s">
        <v>53</v>
      </c>
    </row>
    <row r="9" spans="1:11" ht="12.75">
      <c r="A9" s="297"/>
      <c r="B9" s="293"/>
      <c r="C9" s="72" t="s">
        <v>54</v>
      </c>
      <c r="D9" s="72" t="s">
        <v>55</v>
      </c>
      <c r="E9" s="72" t="s">
        <v>55</v>
      </c>
      <c r="F9" s="293" t="s">
        <v>56</v>
      </c>
      <c r="G9" s="293"/>
      <c r="H9" s="293"/>
      <c r="I9" s="293"/>
      <c r="J9" s="293"/>
      <c r="K9" s="295"/>
    </row>
    <row r="10" spans="1:11" ht="63.75" customHeight="1">
      <c r="A10" s="297"/>
      <c r="B10" s="293"/>
      <c r="C10" s="72" t="s">
        <v>57</v>
      </c>
      <c r="D10" s="72" t="s">
        <v>57</v>
      </c>
      <c r="E10" s="72" t="s">
        <v>57</v>
      </c>
      <c r="F10" s="293"/>
      <c r="G10" s="293"/>
      <c r="H10" s="293"/>
      <c r="I10" s="293"/>
      <c r="J10" s="293"/>
      <c r="K10" s="295"/>
    </row>
    <row r="11" spans="1:11" ht="30.75" customHeight="1">
      <c r="A11" s="112"/>
      <c r="B11" s="221" t="s">
        <v>128</v>
      </c>
      <c r="C11" s="113">
        <v>585</v>
      </c>
      <c r="D11" s="114">
        <v>2023</v>
      </c>
      <c r="E11" s="114">
        <v>2023</v>
      </c>
      <c r="F11" s="115" t="s">
        <v>124</v>
      </c>
      <c r="G11" s="113">
        <v>585</v>
      </c>
      <c r="H11" s="113"/>
      <c r="I11" s="117"/>
      <c r="J11" s="117"/>
      <c r="K11" s="116"/>
    </row>
    <row r="12" spans="1:11" ht="15">
      <c r="A12" s="112"/>
      <c r="B12" s="222" t="s">
        <v>127</v>
      </c>
      <c r="C12" s="113">
        <v>150</v>
      </c>
      <c r="D12" s="114">
        <v>2023</v>
      </c>
      <c r="E12" s="114">
        <v>2023</v>
      </c>
      <c r="F12" s="115" t="s">
        <v>124</v>
      </c>
      <c r="G12" s="113">
        <v>150</v>
      </c>
      <c r="H12" s="117"/>
      <c r="I12" s="117">
        <v>117</v>
      </c>
      <c r="J12" s="116"/>
      <c r="K12" s="116"/>
    </row>
    <row r="13" spans="1:11" ht="15">
      <c r="A13" s="112"/>
      <c r="B13" s="223" t="s">
        <v>142</v>
      </c>
      <c r="C13" s="113">
        <v>1500</v>
      </c>
      <c r="D13" s="114">
        <v>2023</v>
      </c>
      <c r="E13" s="114">
        <v>2023</v>
      </c>
      <c r="F13" s="115" t="s">
        <v>124</v>
      </c>
      <c r="G13" s="113">
        <v>2200</v>
      </c>
      <c r="H13" s="117"/>
      <c r="I13" s="117"/>
      <c r="J13" s="116"/>
      <c r="K13" s="116"/>
    </row>
    <row r="14" spans="1:11" ht="28.5" customHeight="1">
      <c r="A14" s="112"/>
      <c r="B14" s="223" t="s">
        <v>129</v>
      </c>
      <c r="C14" s="113">
        <v>3257</v>
      </c>
      <c r="D14" s="114">
        <v>2023</v>
      </c>
      <c r="E14" s="114">
        <v>2023</v>
      </c>
      <c r="F14" s="115" t="s">
        <v>124</v>
      </c>
      <c r="G14" s="113">
        <v>2557</v>
      </c>
      <c r="H14" s="117"/>
      <c r="I14" s="117">
        <v>2466</v>
      </c>
      <c r="J14" s="116"/>
      <c r="K14" s="116"/>
    </row>
    <row r="15" spans="1:11" ht="12.75">
      <c r="A15" s="214"/>
      <c r="B15" s="220"/>
      <c r="C15" s="215"/>
      <c r="D15" s="216"/>
      <c r="E15" s="216"/>
      <c r="F15" s="217"/>
      <c r="G15" s="215"/>
      <c r="H15" s="218"/>
      <c r="I15" s="218"/>
      <c r="J15" s="219"/>
      <c r="K15" s="219"/>
    </row>
    <row r="16" spans="1:11" ht="16.5" customHeight="1">
      <c r="A16" s="214"/>
      <c r="B16" s="220"/>
      <c r="C16" s="215"/>
      <c r="D16" s="216"/>
      <c r="E16" s="216"/>
      <c r="F16" s="217"/>
      <c r="G16" s="215"/>
      <c r="H16" s="218"/>
      <c r="I16" s="218"/>
      <c r="J16" s="219"/>
      <c r="K16" s="219"/>
    </row>
    <row r="18" spans="1:12" ht="12.75">
      <c r="A18" s="244" t="s">
        <v>58</v>
      </c>
      <c r="B18" s="245"/>
      <c r="C18" s="73" t="s">
        <v>59</v>
      </c>
      <c r="D18" s="250" t="s">
        <v>126</v>
      </c>
      <c r="E18" s="251"/>
      <c r="F18" s="252" t="s">
        <v>100</v>
      </c>
      <c r="G18" s="73" t="s">
        <v>59</v>
      </c>
      <c r="H18" s="250" t="s">
        <v>144</v>
      </c>
      <c r="I18" s="251"/>
      <c r="J18" s="68"/>
      <c r="K18" s="68"/>
      <c r="L18" s="68"/>
    </row>
    <row r="19" spans="1:12" ht="12.75">
      <c r="A19" s="246"/>
      <c r="B19" s="247"/>
      <c r="C19" s="73" t="s">
        <v>60</v>
      </c>
      <c r="D19" s="255"/>
      <c r="E19" s="256"/>
      <c r="F19" s="253"/>
      <c r="G19" s="73" t="s">
        <v>60</v>
      </c>
      <c r="H19" s="255"/>
      <c r="I19" s="256"/>
      <c r="J19" s="68"/>
      <c r="K19" s="68"/>
      <c r="L19" s="68"/>
    </row>
    <row r="20" spans="1:12" ht="12.75">
      <c r="A20" s="248"/>
      <c r="B20" s="249"/>
      <c r="C20" s="73" t="s">
        <v>61</v>
      </c>
      <c r="D20" s="250"/>
      <c r="E20" s="251"/>
      <c r="F20" s="254"/>
      <c r="G20" s="73" t="s">
        <v>61</v>
      </c>
      <c r="H20" s="250"/>
      <c r="I20" s="251"/>
      <c r="J20" s="68"/>
      <c r="K20" s="68"/>
      <c r="L20" s="68"/>
    </row>
  </sheetData>
  <sheetProtection/>
  <mergeCells count="16">
    <mergeCell ref="H8:H10"/>
    <mergeCell ref="I8:I10"/>
    <mergeCell ref="J8:J10"/>
    <mergeCell ref="K8:K10"/>
    <mergeCell ref="F9:F10"/>
    <mergeCell ref="A8:A10"/>
    <mergeCell ref="B8:B10"/>
    <mergeCell ref="G8:G10"/>
    <mergeCell ref="A18:B20"/>
    <mergeCell ref="D18:E18"/>
    <mergeCell ref="F18:F20"/>
    <mergeCell ref="H18:I18"/>
    <mergeCell ref="D19:E19"/>
    <mergeCell ref="H19:I19"/>
    <mergeCell ref="D20:E20"/>
    <mergeCell ref="H20:I20"/>
  </mergeCells>
  <printOptions/>
  <pageMargins left="0.32" right="0.38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user</cp:lastModifiedBy>
  <cp:lastPrinted>2023-09-14T07:20:51Z</cp:lastPrinted>
  <dcterms:created xsi:type="dcterms:W3CDTF">2006-01-12T07:01:41Z</dcterms:created>
  <dcterms:modified xsi:type="dcterms:W3CDTF">2024-02-06T11:12:26Z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